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 firstSheet="38" activeTab="47"/>
  </bookViews>
  <sheets>
    <sheet name="Маяк. 47" sheetId="1" r:id="rId1"/>
    <sheet name="маяк. 43" sheetId="2" r:id="rId2"/>
    <sheet name="маяк.45" sheetId="3" r:id="rId3"/>
    <sheet name="гр.ш. 158" sheetId="4" r:id="rId4"/>
    <sheet name="гр.ш.108" sheetId="5" r:id="rId5"/>
    <sheet name="гр.ш.110" sheetId="6" r:id="rId6"/>
    <sheet name="гр.ш.112" sheetId="7" r:id="rId7"/>
    <sheet name="гр.ш.118" sheetId="8" r:id="rId8"/>
    <sheet name="гр.ш.116а" sheetId="9" r:id="rId9"/>
    <sheet name="гр.ш.120" sheetId="10" r:id="rId10"/>
    <sheet name="гр.ш.122" sheetId="11" r:id="rId11"/>
    <sheet name="гр.ш.114" sheetId="12" r:id="rId12"/>
    <sheet name="гр.ш.132" sheetId="13" r:id="rId13"/>
    <sheet name="гр.ш.134" sheetId="14" r:id="rId14"/>
    <sheet name="гр.ш.150" sheetId="15" r:id="rId15"/>
    <sheet name="гр.ш.152" sheetId="16" r:id="rId16"/>
    <sheet name="гр.ш.154" sheetId="17" r:id="rId17"/>
    <sheet name="гр.ш.128к.1" sheetId="18" r:id="rId18"/>
    <sheet name="гр.ш.130" sheetId="19" r:id="rId19"/>
    <sheet name="взлет.40" sheetId="20" r:id="rId20"/>
    <sheet name="гр.ш.150 к.1" sheetId="21" r:id="rId21"/>
    <sheet name="взлет.44" sheetId="22" r:id="rId22"/>
    <sheet name="кур.1" sheetId="23" r:id="rId23"/>
    <sheet name="гр.ш.116 к.1" sheetId="24" r:id="rId24"/>
    <sheet name="м.жук.9" sheetId="25" r:id="rId25"/>
    <sheet name="плат.15" sheetId="26" r:id="rId26"/>
    <sheet name="плат.17" sheetId="27" r:id="rId27"/>
    <sheet name="проез.18" sheetId="28" r:id="rId28"/>
    <sheet name="приг.29" sheetId="29" r:id="rId29"/>
    <sheet name="клюк.30" sheetId="30" r:id="rId30"/>
    <sheet name="маяк.37" sheetId="31" r:id="rId31"/>
    <sheet name="маяк.39" sheetId="32" r:id="rId32"/>
    <sheet name="чех.1" sheetId="33" r:id="rId33"/>
    <sheet name="гр.62" sheetId="34" r:id="rId34"/>
    <sheet name="гр.ш.116 к.2" sheetId="35" r:id="rId35"/>
    <sheet name="гр.ш.116 к.3" sheetId="36" r:id="rId36"/>
    <sheet name="гр.ш.132к.1" sheetId="37" r:id="rId37"/>
    <sheet name="тур.10" sheetId="38" r:id="rId38"/>
    <sheet name="гр.ш.42.2" sheetId="39" r:id="rId39"/>
    <sheet name="зелен.52" sheetId="40" r:id="rId40"/>
    <sheet name="гр.ш.56" sheetId="41" r:id="rId41"/>
    <sheet name="гр.ш.88" sheetId="42" r:id="rId42"/>
    <sheet name="бар.136" sheetId="43" r:id="rId43"/>
    <sheet name="гр.ш.160" sheetId="44" r:id="rId44"/>
    <sheet name="псих.25" sheetId="45" r:id="rId45"/>
    <sheet name="псих.26" sheetId="46" r:id="rId46"/>
    <sheet name="проез.23" sheetId="47" r:id="rId47"/>
    <sheet name="Лист48" sheetId="48" r:id="rId48"/>
  </sheets>
  <calcPr calcId="124519"/>
</workbook>
</file>

<file path=xl/calcChain.xml><?xml version="1.0" encoding="utf-8"?>
<calcChain xmlns="http://schemas.openxmlformats.org/spreadsheetml/2006/main">
  <c r="D21" i="47"/>
  <c r="G20"/>
  <c r="G14"/>
  <c r="G13"/>
  <c r="G12"/>
  <c r="G11"/>
  <c r="G21" s="1"/>
  <c r="D15" i="46" l="1"/>
  <c r="G15" s="1"/>
  <c r="I15" s="1"/>
  <c r="G14"/>
  <c r="D14"/>
  <c r="G13"/>
  <c r="G12"/>
  <c r="G11"/>
  <c r="G15" i="45" l="1"/>
  <c r="I15" s="1"/>
  <c r="D15"/>
  <c r="G14"/>
  <c r="D14"/>
  <c r="G13"/>
  <c r="G12"/>
  <c r="G11"/>
  <c r="D16" i="44" l="1"/>
  <c r="D17" s="1"/>
  <c r="G15"/>
  <c r="G14"/>
  <c r="G13"/>
  <c r="G12"/>
  <c r="G11"/>
  <c r="G16" s="1"/>
  <c r="I11" s="1"/>
  <c r="D15" i="43" l="1"/>
  <c r="G13"/>
  <c r="G12"/>
  <c r="G11"/>
  <c r="G15" s="1"/>
  <c r="D22" i="42" l="1"/>
  <c r="G21"/>
  <c r="G16"/>
  <c r="G14"/>
  <c r="G13"/>
  <c r="G12"/>
  <c r="G11"/>
  <c r="G22" s="1"/>
  <c r="D15" i="41" l="1"/>
  <c r="G15" s="1"/>
  <c r="G14"/>
  <c r="G13"/>
  <c r="G12"/>
  <c r="G11"/>
  <c r="G10"/>
  <c r="D22" i="40" l="1"/>
  <c r="G21"/>
  <c r="G19"/>
  <c r="G18"/>
  <c r="G17"/>
  <c r="G16"/>
  <c r="G14"/>
  <c r="G13"/>
  <c r="G12"/>
  <c r="G11"/>
  <c r="G10"/>
  <c r="G9"/>
  <c r="G22" s="1"/>
  <c r="D22" i="39" l="1"/>
  <c r="G22" s="1"/>
  <c r="G21"/>
  <c r="G13"/>
  <c r="G12"/>
  <c r="G11"/>
  <c r="G10"/>
  <c r="D22" i="38" l="1"/>
  <c r="G21"/>
  <c r="G19"/>
  <c r="G18"/>
  <c r="G17"/>
  <c r="G16"/>
  <c r="G14"/>
  <c r="G13"/>
  <c r="G12"/>
  <c r="G11"/>
  <c r="G10"/>
  <c r="G9"/>
  <c r="G22" s="1"/>
  <c r="D32" i="37" l="1"/>
  <c r="G32" s="1"/>
  <c r="G31"/>
  <c r="G29"/>
  <c r="G28"/>
  <c r="G27"/>
  <c r="G26"/>
  <c r="G24"/>
  <c r="G21"/>
  <c r="G20"/>
  <c r="G19"/>
  <c r="G18"/>
  <c r="G17"/>
  <c r="G16"/>
  <c r="G15"/>
  <c r="G14"/>
  <c r="G13"/>
  <c r="G12"/>
  <c r="G11"/>
  <c r="D24" i="36" l="1"/>
  <c r="G23"/>
  <c r="G22"/>
  <c r="G21"/>
  <c r="G20"/>
  <c r="G19"/>
  <c r="G18"/>
  <c r="G16"/>
  <c r="G15"/>
  <c r="G14"/>
  <c r="G13"/>
  <c r="G12"/>
  <c r="G11"/>
  <c r="G24" s="1"/>
  <c r="D22" i="35" l="1"/>
  <c r="G21"/>
  <c r="G20"/>
  <c r="G19"/>
  <c r="G18"/>
  <c r="G17"/>
  <c r="G16"/>
  <c r="G15"/>
  <c r="G14"/>
  <c r="G13"/>
  <c r="G12"/>
  <c r="G11"/>
  <c r="G22" s="1"/>
  <c r="D15" i="34" l="1"/>
  <c r="G14"/>
  <c r="G13"/>
  <c r="G12"/>
  <c r="G11"/>
  <c r="G15" s="1"/>
  <c r="D21" i="33" l="1"/>
  <c r="G20"/>
  <c r="G19"/>
  <c r="G11"/>
  <c r="G10"/>
  <c r="G21" s="1"/>
  <c r="D22" i="32" l="1"/>
  <c r="G20" i="31" l="1"/>
  <c r="G19"/>
  <c r="G12"/>
  <c r="G11"/>
  <c r="G20" i="30" l="1"/>
  <c r="G19"/>
  <c r="G13"/>
  <c r="G11"/>
  <c r="D21" i="29" l="1"/>
  <c r="D20" i="28" l="1"/>
  <c r="G20" s="1"/>
  <c r="G19"/>
  <c r="G12"/>
  <c r="G11"/>
  <c r="D16" i="27" l="1"/>
  <c r="G14"/>
  <c r="G13"/>
  <c r="G12"/>
  <c r="G11"/>
  <c r="G16" s="1"/>
  <c r="D21" i="26" l="1"/>
  <c r="G20"/>
  <c r="G14"/>
  <c r="G13"/>
  <c r="G12"/>
  <c r="G11"/>
  <c r="G21" s="1"/>
  <c r="D18" i="25" l="1"/>
  <c r="G14"/>
  <c r="G13"/>
  <c r="G12"/>
  <c r="G11"/>
  <c r="G18" s="1"/>
  <c r="G23" i="24" l="1"/>
  <c r="G22"/>
  <c r="G20"/>
  <c r="G19"/>
  <c r="G18"/>
  <c r="G17"/>
  <c r="G16"/>
  <c r="G15"/>
  <c r="G14"/>
  <c r="G13"/>
  <c r="G12"/>
  <c r="G11"/>
  <c r="D17" i="23" l="1"/>
  <c r="G17" s="1"/>
  <c r="G16"/>
  <c r="G15"/>
  <c r="G11"/>
  <c r="G10"/>
  <c r="D15" i="22" l="1"/>
  <c r="G15" s="1"/>
  <c r="G14"/>
  <c r="G13"/>
  <c r="G11"/>
  <c r="G10"/>
  <c r="D16" i="21" l="1"/>
  <c r="G15"/>
  <c r="G13"/>
  <c r="G12"/>
  <c r="G11"/>
  <c r="G16" s="1"/>
  <c r="D21" i="20" l="1"/>
  <c r="G21" s="1"/>
  <c r="G20"/>
  <c r="G18"/>
  <c r="G16"/>
  <c r="G14"/>
  <c r="G13"/>
  <c r="G12"/>
  <c r="G11"/>
  <c r="G10"/>
  <c r="D22" i="19" l="1"/>
  <c r="G22" s="1"/>
  <c r="G21"/>
  <c r="G19"/>
  <c r="G18"/>
  <c r="G17"/>
  <c r="G16"/>
  <c r="G15"/>
  <c r="G14"/>
  <c r="G13"/>
  <c r="G12"/>
  <c r="G11"/>
  <c r="G10"/>
  <c r="D20" i="18" l="1"/>
  <c r="G19"/>
  <c r="G17"/>
  <c r="G16"/>
  <c r="G15"/>
  <c r="G14"/>
  <c r="G13"/>
  <c r="G12"/>
  <c r="G11"/>
  <c r="G20" s="1"/>
  <c r="I11" s="1"/>
  <c r="G17" i="17" l="1"/>
  <c r="I17" s="1"/>
  <c r="I16"/>
  <c r="G16"/>
  <c r="G15"/>
  <c r="I15" s="1"/>
  <c r="I14"/>
  <c r="G14"/>
  <c r="G13"/>
  <c r="I13" s="1"/>
  <c r="I12"/>
  <c r="G12"/>
  <c r="G11"/>
  <c r="I11" s="1"/>
  <c r="D21" i="16" l="1"/>
  <c r="G20"/>
  <c r="G19"/>
  <c r="G18"/>
  <c r="G16"/>
  <c r="G15"/>
  <c r="G14"/>
  <c r="G13"/>
  <c r="G12"/>
  <c r="G21" s="1"/>
  <c r="G19" i="15" l="1"/>
  <c r="G18"/>
  <c r="G17"/>
  <c r="G16"/>
  <c r="G14"/>
  <c r="G13"/>
  <c r="G12"/>
  <c r="G11"/>
  <c r="D21" i="14" l="1"/>
  <c r="G21" s="1"/>
  <c r="I11" s="1"/>
  <c r="G20"/>
  <c r="G19"/>
  <c r="G18"/>
  <c r="G17"/>
  <c r="G16"/>
  <c r="G15"/>
  <c r="G14"/>
  <c r="G13"/>
  <c r="G12"/>
  <c r="G11"/>
  <c r="D19" i="13" l="1"/>
  <c r="G19" s="1"/>
  <c r="G18"/>
  <c r="G17"/>
  <c r="G16"/>
  <c r="G15"/>
  <c r="G14"/>
  <c r="G13"/>
  <c r="G12"/>
  <c r="G11"/>
  <c r="D20" i="12" l="1"/>
  <c r="G17"/>
  <c r="G16"/>
  <c r="G15"/>
  <c r="G14"/>
  <c r="G13"/>
  <c r="G12"/>
  <c r="G11"/>
  <c r="G20" s="1"/>
  <c r="I11" l="1"/>
  <c r="I20"/>
  <c r="D20" i="11" l="1"/>
  <c r="D15"/>
  <c r="G12" i="10" l="1"/>
  <c r="I12" s="1"/>
  <c r="G11"/>
  <c r="I11" s="1"/>
  <c r="D17" i="9" l="1"/>
  <c r="G16"/>
  <c r="G15"/>
  <c r="G14"/>
  <c r="G13"/>
  <c r="G12"/>
  <c r="G11"/>
  <c r="G17" s="1"/>
  <c r="G14" i="8" l="1"/>
  <c r="G12"/>
  <c r="G11"/>
  <c r="G15" i="7" l="1"/>
  <c r="G14"/>
  <c r="G12"/>
  <c r="G11"/>
  <c r="G18" i="6" l="1"/>
  <c r="G17"/>
  <c r="G15"/>
  <c r="G12"/>
  <c r="G11"/>
  <c r="G18" i="5" l="1"/>
  <c r="G17"/>
  <c r="G12"/>
  <c r="G11"/>
  <c r="D19" i="4" l="1"/>
  <c r="G18"/>
  <c r="G16"/>
  <c r="G14"/>
  <c r="G13"/>
  <c r="G12"/>
  <c r="G11"/>
  <c r="G19" s="1"/>
  <c r="I11" s="1"/>
  <c r="G16" i="3" l="1"/>
  <c r="G15"/>
  <c r="G12"/>
  <c r="G11"/>
  <c r="G14" i="2" l="1"/>
  <c r="G13"/>
  <c r="G11"/>
</calcChain>
</file>

<file path=xl/sharedStrings.xml><?xml version="1.0" encoding="utf-8"?>
<sst xmlns="http://schemas.openxmlformats.org/spreadsheetml/2006/main" count="1335" uniqueCount="385">
  <si>
    <t>Приложение к отчёту на 2016г</t>
  </si>
  <si>
    <t>Предложения собственникам по проведению планово- профилактического ремонта в жилом доме по адресу:</t>
  </si>
  <si>
    <t>г.Калуга ул.Маяковского 47  на 2016г</t>
  </si>
  <si>
    <t>Общая площадь:  7839,5кв.м</t>
  </si>
  <si>
    <t>Вид работ</t>
  </si>
  <si>
    <t>ед.изм</t>
  </si>
  <si>
    <t>объём работ</t>
  </si>
  <si>
    <t>ориентировочная стоимость</t>
  </si>
  <si>
    <t xml:space="preserve">цена на 1 кв.м. площади квартиры  </t>
  </si>
  <si>
    <t>Рассрочка на 12 месяцев</t>
  </si>
  <si>
    <t xml:space="preserve">Ремонт порогов </t>
  </si>
  <si>
    <t>шт</t>
  </si>
  <si>
    <t>остекление</t>
  </si>
  <si>
    <t>м2</t>
  </si>
  <si>
    <t>замена рам</t>
  </si>
  <si>
    <t>ремонт л/кл 3, 4 подъезд</t>
  </si>
  <si>
    <t>Установка узла учета тепловой энергии на системе центрального отопления</t>
  </si>
  <si>
    <t xml:space="preserve">Переподключение поэтажных эл.щитов на безопаснуюсхему подключения,их переборка и установка поквартирных индивидуальных счётчиков электроснабжения без стоимости счётчиков и пакетных выключателей. </t>
  </si>
  <si>
    <t>кв.</t>
  </si>
  <si>
    <t>Итого :</t>
  </si>
  <si>
    <t xml:space="preserve">Специалист ОТН ООО "УК "Наш Тайфун"           </t>
  </si>
  <si>
    <t>Н.Ю. Жидкова</t>
  </si>
  <si>
    <t>Приложение  к отчёту на 2016г</t>
  </si>
  <si>
    <t>г.Калуга ул.Маяковского 43  на 2016г</t>
  </si>
  <si>
    <t>Общая площадь:  8039,4кв.м</t>
  </si>
  <si>
    <t xml:space="preserve">цена на 1 кв.м. площади квартиры </t>
  </si>
  <si>
    <t>установка козырьков на приямки</t>
  </si>
  <si>
    <t>м/кв</t>
  </si>
  <si>
    <t>ремонт цоколя</t>
  </si>
  <si>
    <t>ремонт отмостки</t>
  </si>
  <si>
    <t>Итого без учёта накоплений:</t>
  </si>
  <si>
    <t xml:space="preserve">Специалист ОТН ООО "УК "Наш Тайфун"               </t>
  </si>
  <si>
    <t>г.Калуга ул. Маяковского , дом 45 на 2016г</t>
  </si>
  <si>
    <t>Общая площадь:  7610,0 кв.м</t>
  </si>
  <si>
    <t>Замена запорной арматуры на системе центрального отопления</t>
  </si>
  <si>
    <t xml:space="preserve">Утепление стеновых панелей </t>
  </si>
  <si>
    <t>Ремонт лифтового оборудования- замена фартуков под порогом кабины лифтов 1,2,3,4 подъездов, установка устройства аварийного отсвещения -4 шт.</t>
  </si>
  <si>
    <t>монтаж и установка узла учета тепловой энергии на системе центрального отопления</t>
  </si>
  <si>
    <t>Ремонт входов в подъезд</t>
  </si>
  <si>
    <t>Ведущий специалист ОТН ООО "УК "Наш Тайфун"                                        Н.Ю. Жидкова</t>
  </si>
  <si>
    <t>г.Калуга ул.Грабцевское шоссе, дом 158 на 2016г</t>
  </si>
  <si>
    <t>Общая площадь:  7708,6кв.м</t>
  </si>
  <si>
    <t>Ремонт подъезда</t>
  </si>
  <si>
    <t>Замена светильников над входами в подъезд</t>
  </si>
  <si>
    <t>Ремонт кровли</t>
  </si>
  <si>
    <t>м.кв</t>
  </si>
  <si>
    <t>Замена ламп накаливания на энергосберегающие</t>
  </si>
  <si>
    <t>ремонт перил л/клеток</t>
  </si>
  <si>
    <t>м.п.</t>
  </si>
  <si>
    <t>установка отливов на окна л/кл</t>
  </si>
  <si>
    <t>Ведущий специалист ОТН ООО "УК "Наш Тайфун"                                         Н.Ю. Жидкова</t>
  </si>
  <si>
    <t>г.Калуга ул.Грабцевское шоссе, дом 108 на 2016г</t>
  </si>
  <si>
    <t>Общая площадь:  3396,8кв.м</t>
  </si>
  <si>
    <t>частичный  ремонт л/клеток 1,2  подъезд</t>
  </si>
  <si>
    <t>снятие показаний поквартирных счётчиков</t>
  </si>
  <si>
    <t>Ремонт кровли над кв. 34</t>
  </si>
  <si>
    <t>Наращивание кровли козырьков над входами в подъезд</t>
  </si>
  <si>
    <t>Поверка счетчика на системе центрального отопления</t>
  </si>
  <si>
    <t>Ремонт порогов</t>
  </si>
  <si>
    <t>восстановление приямков дренажной системы</t>
  </si>
  <si>
    <t>Ведущий специалист ОТН ООО "УК "Наш Тайфун"                                                             Н.Ю. Жидкова</t>
  </si>
  <si>
    <t>г.Калуга ул.Грабцевское шоссе, дом 110 на 2016г</t>
  </si>
  <si>
    <t>Общая площадь:  3442,9кв.м</t>
  </si>
  <si>
    <t>замена рам л/кл</t>
  </si>
  <si>
    <t>ремонт козырьков вх в под</t>
  </si>
  <si>
    <t>ремонт входа в подвал</t>
  </si>
  <si>
    <t>Поверка теплового счетчика на системе центрального отопления</t>
  </si>
  <si>
    <t>установка узла автоматической регулировки отопления</t>
  </si>
  <si>
    <t>Ремонт стены фасада по удалению плесени</t>
  </si>
  <si>
    <t>восстановление  дренажной системы</t>
  </si>
  <si>
    <t>Ведущий специалист ОТН ООО "УК "Наш Тайфун"                                                           Н.Ю. Жидкова</t>
  </si>
  <si>
    <t>г.Калуга ул.Грабцевское шоссе, дом 112 на 2016г</t>
  </si>
  <si>
    <t>Общая площадь:  3454,9кв.м</t>
  </si>
  <si>
    <t>ремонт порогов</t>
  </si>
  <si>
    <t>Герметизация швов блоков фундамента дома</t>
  </si>
  <si>
    <t>м</t>
  </si>
  <si>
    <t>установка бордюров</t>
  </si>
  <si>
    <t>м/п</t>
  </si>
  <si>
    <t>Ведущий специалист ОТН ООО "УК "Наш Тайфун"                                                  Н.Ю. Жидкова</t>
  </si>
  <si>
    <t>Приложение №7 к отчёту на 2015г</t>
  </si>
  <si>
    <t>г.Калуга ул.Грабцевское шоссе, дом 118 на 2015г</t>
  </si>
  <si>
    <t>Общая площадь:  4097,5кв.м</t>
  </si>
  <si>
    <t>Ремонт подъездов</t>
  </si>
  <si>
    <t>ремонт переходных лоджий</t>
  </si>
  <si>
    <t>эт</t>
  </si>
  <si>
    <t>Ведущий специалист ОТН ООО "УК "Наш Тайфун"                                                   Н.Ю. Жидкова</t>
  </si>
  <si>
    <t>г.Калуга ул.Грабцевское шоссе, дом 116 а на 2016г.</t>
  </si>
  <si>
    <t>Общая площадь:  601,17кв.м</t>
  </si>
  <si>
    <t>Замена зап.арматуры ХВС</t>
  </si>
  <si>
    <t>Замена зап.арматуры Ц/О</t>
  </si>
  <si>
    <t>Замена зап.арматуры ГВС</t>
  </si>
  <si>
    <t>ремонт козырьков входов в подъезд</t>
  </si>
  <si>
    <t>ремонт кровли</t>
  </si>
  <si>
    <t>Ведущий специалист ОТН ООО "УК "Наш Тайфун"                                                    Н.Ю. Жидкова</t>
  </si>
  <si>
    <t>Приложение  к отчёту на 2015г</t>
  </si>
  <si>
    <t>г.Калуга ул.Грабцевское шоссе, дом 120 на 2015г</t>
  </si>
  <si>
    <t>Общая площадь:  7337,9 м2</t>
  </si>
  <si>
    <t xml:space="preserve">Приложение  к отчёту </t>
  </si>
  <si>
    <t xml:space="preserve">Предложения собственникам по проведению планово- профилактического ремонта в жилом доме </t>
  </si>
  <si>
    <t>г.Калуга ул.Грабцевское шоссе, дом 122 на 2016г</t>
  </si>
  <si>
    <t>Общая площадь:  6393,2 кв.м</t>
  </si>
  <si>
    <t>Ремонт дверных полотен</t>
  </si>
  <si>
    <t>Ремонт полов</t>
  </si>
  <si>
    <t>мест</t>
  </si>
  <si>
    <t>утепление стен</t>
  </si>
  <si>
    <t>Установка узла учета на системе горячего водоснабжения и центрального отопления</t>
  </si>
  <si>
    <t xml:space="preserve">Замена канализационных трубопроводов </t>
  </si>
  <si>
    <t xml:space="preserve">Приложение к отчёту </t>
  </si>
  <si>
    <t>г.Калуга ул.Грабцевское шоссе, дом 114 на 2016г</t>
  </si>
  <si>
    <t>Общая площадь:  2105,5кв.м</t>
  </si>
  <si>
    <t>Остекление</t>
  </si>
  <si>
    <t>Ремонт дверного полотна</t>
  </si>
  <si>
    <t>Установка оконных рам</t>
  </si>
  <si>
    <t xml:space="preserve"> ремонт л/клеток и холлов</t>
  </si>
  <si>
    <t>Установка понижающего трансформатора</t>
  </si>
  <si>
    <t>Утепление трубопроводов в техподполье</t>
  </si>
  <si>
    <t>г.Калуга ул.Грабцевское шоссе, дом 132 на 2016г</t>
  </si>
  <si>
    <t>Общая площадь:  7321,7кв.м</t>
  </si>
  <si>
    <t>Ремонт цем.стяжки порогов</t>
  </si>
  <si>
    <t>Замена труб Ц/О по подвалу</t>
  </si>
  <si>
    <t>ремонт козырька входа в подъезд №1</t>
  </si>
  <si>
    <t>Частичная окраска стен подездов</t>
  </si>
  <si>
    <t>кв</t>
  </si>
  <si>
    <t>г.Калуга ул.Грабцевское шоссе, дом 134 на 2016г</t>
  </si>
  <si>
    <t>Общая площадь:  7680,8кв.м</t>
  </si>
  <si>
    <t>Ремонт ступенек все входы в подъезд</t>
  </si>
  <si>
    <t>1 ст.</t>
  </si>
  <si>
    <t>3 шт</t>
  </si>
  <si>
    <t>Замена труб ХВС</t>
  </si>
  <si>
    <t>Замена части труб ГВС</t>
  </si>
  <si>
    <t>Замена части труб канализации</t>
  </si>
  <si>
    <t>Ремонт парапета</t>
  </si>
  <si>
    <t>Замена труб Ц/О</t>
  </si>
  <si>
    <t>Замена эл.проводки</t>
  </si>
  <si>
    <t>г.Калуга ул.Грабцевское шоссе, дом 150 на 2016г</t>
  </si>
  <si>
    <t>Общая площадь:  6227,8 кв.м</t>
  </si>
  <si>
    <t>ремонт труб ц/о</t>
  </si>
  <si>
    <t>ремонт швов</t>
  </si>
  <si>
    <t>замена запорной арматуры ГВС</t>
  </si>
  <si>
    <t>замена труб ГВС</t>
  </si>
  <si>
    <t>Ремонт надбалконных козырьков</t>
  </si>
  <si>
    <t>ремонт канализации</t>
  </si>
  <si>
    <t>замена запорной арматуры ц/о</t>
  </si>
  <si>
    <t>г.Калуга ул.Грабцевское шоссе, дом 152 на 2016г</t>
  </si>
  <si>
    <t>Общая площадь:  6241,18кв.м</t>
  </si>
  <si>
    <t>ремонт пола плитка/стяжка</t>
  </si>
  <si>
    <t>кв/м</t>
  </si>
  <si>
    <t>Замена светильников</t>
  </si>
  <si>
    <t>Установка узла учета на системе центрального отопления</t>
  </si>
  <si>
    <t>остекление л/клеток</t>
  </si>
  <si>
    <t>изоляция труб ГВС</t>
  </si>
  <si>
    <t>изоляция труб Ц/0</t>
  </si>
  <si>
    <t>Предложения собственникам по проведению планово- профилактического ремонта в жилом доме</t>
  </si>
  <si>
    <t>г.Калуга ул.Грабцевское шоссе, дом 154 на 2016г</t>
  </si>
  <si>
    <t>Общая площадь:  8580,6кв.м</t>
  </si>
  <si>
    <t>Ремонт кровли над лоджиями</t>
  </si>
  <si>
    <t>Прочиска канализационных выпусков канализационных труб</t>
  </si>
  <si>
    <t>Ремонт подъезда № 4</t>
  </si>
  <si>
    <t>Замена ламп уличного освещения</t>
  </si>
  <si>
    <t>Специалист ОТН ООО "УК "Наш Тайфун"                                     Н.Ю. Жидкова</t>
  </si>
  <si>
    <t>г.Калуга ул.Грабцевское шоссе, дом 128 к1 на 2016г</t>
  </si>
  <si>
    <t>Общая площадь:  3639,6кв.м</t>
  </si>
  <si>
    <t xml:space="preserve">ремонт л/кл </t>
  </si>
  <si>
    <t>Замена запорной арматуры на ц/о</t>
  </si>
  <si>
    <t>установка светильников</t>
  </si>
  <si>
    <t>установка дверных полотен л/кл</t>
  </si>
  <si>
    <t>ремонт пола</t>
  </si>
  <si>
    <t>ремонт дверных полотен л/кл</t>
  </si>
  <si>
    <t>Ремонт отмостки</t>
  </si>
  <si>
    <t>г.Калуга ул.Грабцевское шоссе, дом 130 на 2016г</t>
  </si>
  <si>
    <t>Общая площадь:  7158,2кв.м</t>
  </si>
  <si>
    <t>замена выключателей</t>
  </si>
  <si>
    <t xml:space="preserve">восстановление стяжки порогов </t>
  </si>
  <si>
    <t>восстановление штукатурного слоя</t>
  </si>
  <si>
    <t>установеа дверн полотна</t>
  </si>
  <si>
    <t>замена запорн арматуры ц/о</t>
  </si>
  <si>
    <t>окраска дверей входа в подвал</t>
  </si>
  <si>
    <t>г.Калуга ул. Взлетная, дом 40 на 2016г</t>
  </si>
  <si>
    <t>Общая площадь:  2934,1 м2</t>
  </si>
  <si>
    <t>Установка дверей  шахты выхода на кровлю</t>
  </si>
  <si>
    <t>г.Калуга ул.Грабцевское шоссе, дом 150 к1 на 2016г</t>
  </si>
  <si>
    <t>Общая площадь:  1883,1кв.м</t>
  </si>
  <si>
    <t>Ремонт ступенек  вход в подъезд</t>
  </si>
  <si>
    <t>Замена запорной арматуры ГВС</t>
  </si>
  <si>
    <t>Замена запорной арматуры ХВС</t>
  </si>
  <si>
    <t>Замена запорной арматуры Ц/О</t>
  </si>
  <si>
    <t>г.Калуга ул. Взлетная, дом 44 на 2016г</t>
  </si>
  <si>
    <t>Общая площадь:  371,2 м2</t>
  </si>
  <si>
    <t>г.Калуга ул. Курсантов,  дом 1 на 2016г</t>
  </si>
  <si>
    <t>Общая площадь:  3520,1 м2</t>
  </si>
  <si>
    <t>Установка металических решеток на продухи в подвале</t>
  </si>
  <si>
    <t>Ремонт надподъездных козырьков</t>
  </si>
  <si>
    <t>Установка отлива по всему периметру здания над 5 эт.</t>
  </si>
  <si>
    <t>г.Калуга ул.Грабцевское шоссе, дом 116 корп  1на 2016г</t>
  </si>
  <si>
    <t>Общая площадь:  5237,8кв.м</t>
  </si>
  <si>
    <t>Ремонт л/кл</t>
  </si>
  <si>
    <t>Замена вводной задвижки на ГВС</t>
  </si>
  <si>
    <t xml:space="preserve"> ремонт л/клеток</t>
  </si>
  <si>
    <t>г.Калуга ул. М.Жукова д. 9  на 2016г</t>
  </si>
  <si>
    <t>Общая площадь:  3398,4 м2</t>
  </si>
  <si>
    <t>Замена вентиляционных колпаков с креплениями</t>
  </si>
  <si>
    <t>Маслянная окраска леерного ограждения и бельевой площадки</t>
  </si>
  <si>
    <t>Ремонт цоколя</t>
  </si>
  <si>
    <t>Ремонт подъездов с заменой почтовых ящиков</t>
  </si>
  <si>
    <t>Замена надподъездных козырьков</t>
  </si>
  <si>
    <t>г.Калуга ул. Платова д. 15  на 2016г</t>
  </si>
  <si>
    <t>Общая площадь:  3349,2</t>
  </si>
  <si>
    <t>Ремонт сливов и воронки ливневой канализации</t>
  </si>
  <si>
    <t>восстановление свесов и желобов по периметру всей кровли</t>
  </si>
  <si>
    <t>Ремонт козырьков над входами в подъезды</t>
  </si>
  <si>
    <t>Ремонт карнизных плит</t>
  </si>
  <si>
    <t>Окраска леерного ограждения</t>
  </si>
  <si>
    <t>Снятие старого шифера с технического этажа</t>
  </si>
  <si>
    <t>Ремонт входа в подвал</t>
  </si>
  <si>
    <t>г.Калуга ул. Платова д. 17  на 2016г</t>
  </si>
  <si>
    <t>Общая площадь:  4167,8 м2</t>
  </si>
  <si>
    <t>Ремонт кровли входов в подвал</t>
  </si>
  <si>
    <t>Замена запорной арматуры на стояках ХВС, и частичная замена труб в подвале</t>
  </si>
  <si>
    <t>Замена запорной арматуры на стояках центрального отопления и частичная замена труб в подвале</t>
  </si>
  <si>
    <t>Замена люка выхода на кровлю в 1 подъезде</t>
  </si>
  <si>
    <t>Приложение к отчету за 2015г.</t>
  </si>
  <si>
    <t>г.Калуга ул. Проезжая д. 18 на 2016г</t>
  </si>
  <si>
    <t>Общая площадь:  2039,7 м2</t>
  </si>
  <si>
    <t>Замена запорной арматуры и спускных кранов по стоякам ц/отопления</t>
  </si>
  <si>
    <t>Теплоизоляция труб центрального отопления</t>
  </si>
  <si>
    <t>Замена запорной арматуры и спускных кранов на системе ХВС</t>
  </si>
  <si>
    <t>Ремонт козырьков над входами в подъезды и помещения мусоросборников</t>
  </si>
  <si>
    <t>Ремонт межпанельных швов (частично)</t>
  </si>
  <si>
    <t>г.Калуга ул. Пригородная, дом 29 на 2016г</t>
  </si>
  <si>
    <t>Общая площадь:  2857,7 кв.м</t>
  </si>
  <si>
    <t>Ремонт кровли 1/2 части дома</t>
  </si>
  <si>
    <t>400м2</t>
  </si>
  <si>
    <t>Утепление трубопроводов горячего водоснабжения и центрального отопления по подвалу</t>
  </si>
  <si>
    <t>Смена канализационных трубопроводов по подвалу</t>
  </si>
  <si>
    <t>Ремонт системы освещения по подвалу</t>
  </si>
  <si>
    <t>Замена труб центрального отопления по подвалу</t>
  </si>
  <si>
    <t>Замена запорной арматуры по стоякам системы центрального отопления</t>
  </si>
  <si>
    <t>Замена запорной арматуры по стоякам системы ХВС и труб по подвалу</t>
  </si>
  <si>
    <t>ремонт пола в коридорах и л/кл</t>
  </si>
  <si>
    <t>Приложение к отчету на 2016г.</t>
  </si>
  <si>
    <t>г.Калуга ул. Клюквина, дом 30 на 2016г</t>
  </si>
  <si>
    <t>Общая площадь:  3285,8кв.м</t>
  </si>
  <si>
    <t>Ремонт балконных плит</t>
  </si>
  <si>
    <t>Завоз земли для благоустройства</t>
  </si>
  <si>
    <t>тонн</t>
  </si>
  <si>
    <t>Окраска надподъездных козырьков</t>
  </si>
  <si>
    <t>Смена оконных переплетов в 1, 2 подъездах</t>
  </si>
  <si>
    <t>Окраска вводного трубопровода ХВС</t>
  </si>
  <si>
    <t>Утепление трубопроводов ЦО и ГВС в подвале</t>
  </si>
  <si>
    <t>г.Калуга ул. Маяковского, дом 37 на 2016г</t>
  </si>
  <si>
    <t>Общая площадь:  3322,3кв.м</t>
  </si>
  <si>
    <t>Ремонт лестничных клеток</t>
  </si>
  <si>
    <t>Устройство зонтов над вентканалами</t>
  </si>
  <si>
    <t xml:space="preserve">Ремонт кровли </t>
  </si>
  <si>
    <t>Замена запорной арматуры по стоякам центрального отопления</t>
  </si>
  <si>
    <t>Установка дополнительного светильника " Кобра" над подъездом № 1</t>
  </si>
  <si>
    <t>г.Калуга ул. Маяковского д. 39 на 2016г</t>
  </si>
  <si>
    <t>Общая площадь:  2627,9</t>
  </si>
  <si>
    <t>Установка дверного блока и  двери выхода на кровлю 2-го, 4-го подъездов</t>
  </si>
  <si>
    <t>Ремонт пола на площадках л/кл</t>
  </si>
  <si>
    <t>Замена оконных переплетов на пластиковые</t>
  </si>
  <si>
    <t>Замена почтовых ящиков</t>
  </si>
  <si>
    <t>Теплоизоляция труб ГВС и ЦО</t>
  </si>
  <si>
    <t>Замена запорной арматуры и спускных кранов на стояках Ц/отопления</t>
  </si>
  <si>
    <t>Ремонт козырьков над лоджиями</t>
  </si>
  <si>
    <t>Ремонт входных порогов</t>
  </si>
  <si>
    <t>Замена запорной арматуры по стоякам ХВС</t>
  </si>
  <si>
    <t>Ремонт кирпичной кладки входа в подвал 3-го подъезда</t>
  </si>
  <si>
    <t>м3</t>
  </si>
  <si>
    <t>г.Калуга, ул. Чехова д. 1  на 2016г</t>
  </si>
  <si>
    <t>Общая площадь:  3224,6</t>
  </si>
  <si>
    <t>Ремонт двери выхода на кровлю</t>
  </si>
  <si>
    <t>Смена оконных переплетов на пластиковые</t>
  </si>
  <si>
    <t xml:space="preserve">Смена металлических колпаков над вентканалами </t>
  </si>
  <si>
    <t>Теплоизоляция трубопроводов центрального отопления</t>
  </si>
  <si>
    <t>Ремонт трубопроводов хВС по подвалу с заменой запорной арматуры и частично стояков</t>
  </si>
  <si>
    <t>Смена запорной арматуры спускных кранов и частично труб центрального отопления по подвалу</t>
  </si>
  <si>
    <t>г.Калуга, Грабцевское шоссе д. 62  на 2016г</t>
  </si>
  <si>
    <t>Общая площадь:  299,7 м2</t>
  </si>
  <si>
    <t>Замена надподъездного козырька</t>
  </si>
  <si>
    <t>Смена вводного вентиля на системе холодного водоснабжения</t>
  </si>
  <si>
    <t>Маслянная окраска бельевой площадки</t>
  </si>
  <si>
    <t>Ремонт асфальтового покрытия</t>
  </si>
  <si>
    <t>г.Калуга ул.Грабцевское шоссе, дом 116 корп  2 на 2016г</t>
  </si>
  <si>
    <t>Общая площадь:  5203,7кв.м</t>
  </si>
  <si>
    <t>Ремонт л/клетки</t>
  </si>
  <si>
    <t>ремонт ступеней</t>
  </si>
  <si>
    <t>ремонт труб ГВС</t>
  </si>
  <si>
    <t xml:space="preserve">Замена зап.арматуры ХВС и труб </t>
  </si>
  <si>
    <t>шт/м/п</t>
  </si>
  <si>
    <t>20/12</t>
  </si>
  <si>
    <t>г.Калуга ул.Грабцевское шоссе, дом 116 корп 3 на 2016г</t>
  </si>
  <si>
    <t>Общая площадь:  5244,3кв.м</t>
  </si>
  <si>
    <t>Ремонт крыльца</t>
  </si>
  <si>
    <t>ремонт штукатурки  входа в подвал</t>
  </si>
  <si>
    <t>Утепление труб цо и гвс</t>
  </si>
  <si>
    <t>ремонт труб ХВС</t>
  </si>
  <si>
    <t>Замена вводной задвижки ХВС</t>
  </si>
  <si>
    <t>Замена вводной задвижки ц/о</t>
  </si>
  <si>
    <t>Специалист ОТН ООО "УК "Наш Тайфун"                                                      Н.Ю. Жидкова</t>
  </si>
  <si>
    <t>г.Калуга ул.Грабцевское шоссе, дом 132 корп 1 на 2015г</t>
  </si>
  <si>
    <t>Общая площадь:  9085,8кв.м</t>
  </si>
  <si>
    <t xml:space="preserve"> </t>
  </si>
  <si>
    <t>Ремонт плитки</t>
  </si>
  <si>
    <t>ремонт козырька входа в подъезд №2</t>
  </si>
  <si>
    <t xml:space="preserve">Гидроизоляция пола в котельной </t>
  </si>
  <si>
    <t>Приобретение игнайтеров для котлов</t>
  </si>
  <si>
    <t>Замена неисправной запорной арматуры (задвижек)</t>
  </si>
  <si>
    <t>Режимно-наладочные испытания котла № 3</t>
  </si>
  <si>
    <t>Замена теплообменника котла № 3</t>
  </si>
  <si>
    <t>Работы по монтажу и материалы</t>
  </si>
  <si>
    <t>Заменить комплекс дозирования реагента</t>
  </si>
  <si>
    <t>Работы по монтажу комплекса реагента</t>
  </si>
  <si>
    <t>Режимно-наладочные испытания комплекса дозирования реагента</t>
  </si>
  <si>
    <t>Установка автоматики регулирования температуры ГВС</t>
  </si>
  <si>
    <t>Монтаж автоматики регулирования температуры ГВС</t>
  </si>
  <si>
    <t>Ежегодная поверка приборов КИП</t>
  </si>
  <si>
    <t>Замена насоса ГВС внутреннего контура № 2</t>
  </si>
  <si>
    <t>Котловой вентилятор (запас)</t>
  </si>
  <si>
    <t>Ремонт крыши котельной</t>
  </si>
  <si>
    <t>Проведение режимно-наладочных испытаний котлов</t>
  </si>
  <si>
    <t>Стоимость оборудования указана на 09 марта 2016г. и может изменяться в связи с изменением курса валют.</t>
  </si>
  <si>
    <t>В стоимость оборудования не включены транспортные расходы.</t>
  </si>
  <si>
    <t>Ведущий специалист ОТН ООО "УК "Наш Тайфун"                                                                        Н.Ю. Жидкова</t>
  </si>
  <si>
    <t>г.Калуга ул. Турынинская, дом 10  на 2016г.г</t>
  </si>
  <si>
    <t>Общая площадь:  3358,2кв.м</t>
  </si>
  <si>
    <t>Устройство леерного ограждения</t>
  </si>
  <si>
    <t>Ремонт освещения в подвале. Замена пакетных выключателей</t>
  </si>
  <si>
    <t>Маслянная окраска фасадного газопровода</t>
  </si>
  <si>
    <t>Ремонт центрального отопления на л/кл</t>
  </si>
  <si>
    <t>л/кл</t>
  </si>
  <si>
    <t>Утепление торцевых стен</t>
  </si>
  <si>
    <t>Установка металлических решеток на подвальные продухи</t>
  </si>
  <si>
    <t>Остекление оконных рам</t>
  </si>
  <si>
    <t>Ремонт кровли над балконами</t>
  </si>
  <si>
    <t>Сп-т ОТН ООО "УК "Наш Тайфун"                                 Н.Ю. Жидкова</t>
  </si>
  <si>
    <t>г.Калуга ул.Грабцевское шоссе, дом 42/2 на 2016г</t>
  </si>
  <si>
    <t>Общая площадь:  3550,22кв.м</t>
  </si>
  <si>
    <t>Герметизация межпанельных швов</t>
  </si>
  <si>
    <t>Замена оконных переплетов</t>
  </si>
  <si>
    <t>Замена запорной арматуры по стоякам ЦО</t>
  </si>
  <si>
    <t>маш.</t>
  </si>
  <si>
    <t>Восстановление ЦО на л/кл</t>
  </si>
  <si>
    <t>Окраска бельевой площадки</t>
  </si>
  <si>
    <t>асфальтирование дворовой территории</t>
  </si>
  <si>
    <t>г.Калуга ул. Зеленая д. 52  на 2016г.г</t>
  </si>
  <si>
    <t>Общая площадь:  3059,75кв.м</t>
  </si>
  <si>
    <t>Смета труб цо по подвалу</t>
  </si>
  <si>
    <t>Восстановление отопления на л/кл 1 подъезда</t>
  </si>
  <si>
    <t>Замена  оконных рам на стеклопакеты</t>
  </si>
  <si>
    <t>Змаена запорной арматуры по стоякам ЦО</t>
  </si>
  <si>
    <t>Ремонт фасада</t>
  </si>
  <si>
    <t>Установка леерного ограждения</t>
  </si>
  <si>
    <t>Маслянная окраска детской площадки</t>
  </si>
  <si>
    <t>г.Калуга ул.Грабцевское шоссе, дом 56 на 2016г</t>
  </si>
  <si>
    <t>Общая площадь:  554,6кв.м</t>
  </si>
  <si>
    <t>Ремонт входных ступеней в подвал</t>
  </si>
  <si>
    <t>г.Калуга ул.Грабцевское шоссе, дом  88  на 2016г</t>
  </si>
  <si>
    <t>Общая площадь:  1941,5 кв.м</t>
  </si>
  <si>
    <t>Маслянная окраска козырьков над подъездом</t>
  </si>
  <si>
    <t>ремонт пола л/кл</t>
  </si>
  <si>
    <t>Утепление стен</t>
  </si>
  <si>
    <t>Ремонт межпанельных швов</t>
  </si>
  <si>
    <t>Ремонт кровли над входом в подвал</t>
  </si>
  <si>
    <t>Замена дверей входов в подвал на металические</t>
  </si>
  <si>
    <t>г.Калуга ул. Баррикад д. 136 на 2016г</t>
  </si>
  <si>
    <t>Общая площадь:  3337,8кв.м</t>
  </si>
  <si>
    <t>г.Калуга ул.Грабцевское шоссе, дом 160 на 2015г</t>
  </si>
  <si>
    <t>Общая площадь:  8435,9кв.м</t>
  </si>
  <si>
    <t>12 шт</t>
  </si>
  <si>
    <t>Замена эл.автоматов в щитовой</t>
  </si>
  <si>
    <t>Итого с учётом накоплений</t>
  </si>
  <si>
    <t>г.Калуга ул.ПСИХБОЛЬНИЦА 25 на 2015г</t>
  </si>
  <si>
    <t>Общая площадь:  1218,5кв.м</t>
  </si>
  <si>
    <t>Вынос ВРУ из подвала</t>
  </si>
  <si>
    <t>Ремонт асфальтого покрытия</t>
  </si>
  <si>
    <t>Итого сучётом накоплений:</t>
  </si>
  <si>
    <t>г.Калуга ул.ПСИХБОЛЬНИЦА 26 на 2015г</t>
  </si>
  <si>
    <t>Общая площадь:  866,3кв.м</t>
  </si>
  <si>
    <t>г.Калуга ул. Проезжая д. 23  на 2016г</t>
  </si>
  <si>
    <t>Общая площадь:  4716,15кв.м</t>
  </si>
  <si>
    <t>замена рам на пластиковые</t>
  </si>
  <si>
    <t>ремонт подъездов</t>
  </si>
  <si>
    <t>Смена запорной арматуры и труб центрального отопления</t>
  </si>
  <si>
    <t>Смена труб на системе хвс и запорной арматуры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</si>
</sst>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1">
    <xf numFmtId="0" fontId="0" fillId="0" borderId="0" xfId="0"/>
    <xf numFmtId="0" fontId="3" fillId="0" borderId="0" xfId="1"/>
    <xf numFmtId="49" fontId="3" fillId="0" borderId="0" xfId="1" applyNumberFormat="1"/>
    <xf numFmtId="0" fontId="3" fillId="0" borderId="1" xfId="1" applyBorder="1"/>
    <xf numFmtId="0" fontId="3" fillId="0" borderId="1" xfId="1" applyBorder="1" applyAlignment="1">
      <alignment wrapText="1"/>
    </xf>
    <xf numFmtId="2" fontId="3" fillId="0" borderId="1" xfId="1" applyNumberFormat="1" applyBorder="1" applyAlignment="1">
      <alignment horizontal="center"/>
    </xf>
    <xf numFmtId="0" fontId="3" fillId="0" borderId="0" xfId="1" applyBorder="1"/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2" xfId="1" applyBorder="1" applyAlignment="1">
      <alignment horizontal="center"/>
    </xf>
    <xf numFmtId="2" fontId="3" fillId="0" borderId="5" xfId="1" applyNumberFormat="1" applyBorder="1" applyAlignment="1">
      <alignment horizontal="center"/>
    </xf>
    <xf numFmtId="2" fontId="3" fillId="0" borderId="2" xfId="1" applyNumberFormat="1" applyBorder="1" applyAlignment="1">
      <alignment horizontal="center"/>
    </xf>
    <xf numFmtId="3" fontId="3" fillId="0" borderId="5" xfId="1" applyNumberForma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2" xfId="1" applyBorder="1" applyAlignment="1">
      <alignment horizontal="center"/>
    </xf>
    <xf numFmtId="2" fontId="3" fillId="0" borderId="5" xfId="1" applyNumberFormat="1" applyBorder="1" applyAlignment="1">
      <alignment horizontal="center"/>
    </xf>
    <xf numFmtId="2" fontId="3" fillId="0" borderId="2" xfId="1" applyNumberFormat="1" applyBorder="1" applyAlignment="1">
      <alignment horizontal="center"/>
    </xf>
    <xf numFmtId="3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3" fillId="0" borderId="5" xfId="1" applyBorder="1" applyAlignment="1">
      <alignment horizontal="center"/>
    </xf>
    <xf numFmtId="49" fontId="3" fillId="0" borderId="0" xfId="1" applyNumberFormat="1" applyAlignment="1">
      <alignment horizontal="center"/>
    </xf>
    <xf numFmtId="49" fontId="4" fillId="0" borderId="0" xfId="1" applyNumberFormat="1" applyFont="1" applyAlignment="1">
      <alignment horizontal="left" wrapText="1" indent="1"/>
    </xf>
    <xf numFmtId="3" fontId="3" fillId="0" borderId="6" xfId="1" applyNumberFormat="1" applyBorder="1" applyAlignment="1">
      <alignment horizontal="center"/>
    </xf>
    <xf numFmtId="3" fontId="3" fillId="0" borderId="2" xfId="1" applyNumberForma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2" fontId="0" fillId="0" borderId="5" xfId="0" applyNumberFormat="1" applyFont="1" applyBorder="1" applyAlignment="1">
      <alignment wrapText="1"/>
    </xf>
    <xf numFmtId="2" fontId="0" fillId="0" borderId="2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49" fontId="4" fillId="0" borderId="0" xfId="0" applyNumberFormat="1" applyFont="1" applyAlignment="1">
      <alignment horizontal="left" wrapText="1" inden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49" fontId="4" fillId="0" borderId="0" xfId="0" applyNumberFormat="1" applyFont="1" applyAlignment="1">
      <alignment horizontal="left" inden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0" fillId="0" borderId="0" xfId="0" applyNumberFormat="1" applyAlignment="1"/>
    <xf numFmtId="49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wrapText="1" indent="1"/>
    </xf>
    <xf numFmtId="0" fontId="0" fillId="0" borderId="0" xfId="0" applyFont="1"/>
    <xf numFmtId="0" fontId="0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/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3" xfId="0" applyFont="1" applyBorder="1"/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1" xfId="0" applyFill="1" applyBorder="1"/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F21" sqref="F21"/>
    </sheetView>
  </sheetViews>
  <sheetFormatPr defaultRowHeight="15"/>
  <cols>
    <col min="1" max="1" width="30" customWidth="1"/>
  </cols>
  <sheetData>
    <row r="1" spans="1:16">
      <c r="A1" s="2"/>
      <c r="B1" s="2"/>
      <c r="C1" s="2"/>
      <c r="D1" s="2"/>
      <c r="E1" s="2"/>
      <c r="F1" s="20" t="s">
        <v>0</v>
      </c>
      <c r="G1" s="20"/>
      <c r="H1" s="20"/>
      <c r="I1" s="20"/>
      <c r="J1" s="2"/>
      <c r="K1" s="2"/>
      <c r="L1" s="2"/>
      <c r="M1" s="2"/>
      <c r="N1" s="2"/>
      <c r="O1" s="2"/>
      <c r="P1" s="2"/>
    </row>
    <row r="2" spans="1:16" ht="18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/>
      <c r="O2" s="2"/>
      <c r="P2" s="2"/>
    </row>
    <row r="3" spans="1:16" ht="18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</row>
    <row r="4" spans="1:16" ht="18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  <c r="O4" s="2"/>
      <c r="P4" s="2"/>
    </row>
    <row r="5" spans="1:16" ht="18.7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"/>
      <c r="O5" s="2"/>
      <c r="P5" s="2"/>
    </row>
    <row r="6" spans="1:1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8" spans="1:16">
      <c r="A8" s="1">
        <v>7839.5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25" t="s">
        <v>4</v>
      </c>
      <c r="B9" s="27" t="s">
        <v>5</v>
      </c>
      <c r="C9" s="28" t="s">
        <v>6</v>
      </c>
      <c r="D9" s="29" t="s">
        <v>7</v>
      </c>
      <c r="E9" s="29"/>
      <c r="F9" s="29"/>
      <c r="G9" s="29" t="s">
        <v>8</v>
      </c>
      <c r="H9" s="29"/>
      <c r="I9" s="30" t="s">
        <v>9</v>
      </c>
      <c r="J9" s="1"/>
      <c r="K9" s="1"/>
      <c r="L9" s="1"/>
      <c r="M9" s="1"/>
      <c r="N9" s="1"/>
      <c r="O9" s="1"/>
      <c r="P9" s="1"/>
    </row>
    <row r="10" spans="1:16">
      <c r="A10" s="26"/>
      <c r="B10" s="27"/>
      <c r="C10" s="28"/>
      <c r="D10" s="29"/>
      <c r="E10" s="29"/>
      <c r="F10" s="29"/>
      <c r="G10" s="29"/>
      <c r="H10" s="29"/>
      <c r="I10" s="30"/>
      <c r="J10" s="1"/>
      <c r="K10" s="1"/>
      <c r="L10" s="1"/>
      <c r="M10" s="1"/>
      <c r="N10" s="1"/>
      <c r="O10" s="1"/>
      <c r="P10" s="1"/>
    </row>
    <row r="11" spans="1:16">
      <c r="A11" s="3" t="s">
        <v>10</v>
      </c>
      <c r="B11" s="3" t="s">
        <v>11</v>
      </c>
      <c r="C11" s="3">
        <v>4</v>
      </c>
      <c r="D11" s="12">
        <v>30000</v>
      </c>
      <c r="E11" s="22"/>
      <c r="F11" s="23"/>
      <c r="G11" s="12">
        <v>3.8267746667517062</v>
      </c>
      <c r="H11" s="23"/>
      <c r="I11" s="5">
        <v>0.33</v>
      </c>
      <c r="J11" s="1"/>
      <c r="K11" s="1"/>
      <c r="L11" s="1"/>
      <c r="M11" s="1"/>
      <c r="N11" s="1"/>
      <c r="O11" s="1"/>
      <c r="P11" s="1"/>
    </row>
    <row r="12" spans="1:16">
      <c r="A12" s="3" t="s">
        <v>12</v>
      </c>
      <c r="B12" s="3" t="s">
        <v>13</v>
      </c>
      <c r="C12" s="3">
        <v>12</v>
      </c>
      <c r="D12" s="19">
        <v>6000</v>
      </c>
      <c r="E12" s="13"/>
      <c r="F12" s="14"/>
      <c r="G12" s="15">
        <v>0.76535493335034122</v>
      </c>
      <c r="H12" s="16"/>
      <c r="I12" s="3"/>
      <c r="J12" s="1"/>
      <c r="K12" s="1"/>
      <c r="L12" s="1"/>
      <c r="M12" s="1"/>
      <c r="N12" s="1"/>
      <c r="O12" s="1"/>
      <c r="P12" s="1"/>
    </row>
    <row r="13" spans="1:16">
      <c r="A13" s="3" t="s">
        <v>14</v>
      </c>
      <c r="B13" s="3" t="s">
        <v>13</v>
      </c>
      <c r="C13" s="3">
        <v>8</v>
      </c>
      <c r="D13" s="19">
        <v>12000</v>
      </c>
      <c r="E13" s="13"/>
      <c r="F13" s="14"/>
      <c r="G13" s="15">
        <v>1.5307098667006824</v>
      </c>
      <c r="H13" s="16"/>
      <c r="I13" s="3"/>
      <c r="J13" s="1"/>
      <c r="K13" s="1"/>
      <c r="L13" s="1"/>
      <c r="M13" s="1"/>
      <c r="N13" s="1"/>
      <c r="O13" s="1"/>
      <c r="P13" s="1"/>
    </row>
    <row r="14" spans="1:16">
      <c r="A14" s="3" t="s">
        <v>15</v>
      </c>
      <c r="B14" s="3" t="s">
        <v>11</v>
      </c>
      <c r="C14" s="3">
        <v>2</v>
      </c>
      <c r="D14" s="19">
        <v>285000</v>
      </c>
      <c r="E14" s="13"/>
      <c r="F14" s="14"/>
      <c r="G14" s="15">
        <v>36.354359334141208</v>
      </c>
      <c r="H14" s="16"/>
      <c r="I14" s="3">
        <v>3.0289999999999999</v>
      </c>
      <c r="J14" s="1"/>
      <c r="K14" s="1"/>
      <c r="L14" s="1"/>
      <c r="M14" s="1"/>
      <c r="N14" s="1"/>
      <c r="O14" s="1"/>
      <c r="P14" s="1"/>
    </row>
    <row r="15" spans="1:16" ht="51" customHeight="1">
      <c r="A15" s="4" t="s">
        <v>16</v>
      </c>
      <c r="B15" s="3" t="s">
        <v>11</v>
      </c>
      <c r="C15" s="3">
        <v>1</v>
      </c>
      <c r="D15" s="7"/>
      <c r="E15" s="8">
        <v>200000</v>
      </c>
      <c r="F15" s="9"/>
      <c r="G15" s="10"/>
      <c r="H15" s="11">
        <v>25.51</v>
      </c>
      <c r="I15" s="3">
        <v>2.13</v>
      </c>
      <c r="J15" s="1"/>
      <c r="K15" s="1"/>
      <c r="L15" s="1"/>
      <c r="M15" s="1"/>
      <c r="N15" s="1"/>
      <c r="O15" s="1"/>
      <c r="P15" s="1"/>
    </row>
    <row r="16" spans="1:16" ht="120">
      <c r="A16" s="4" t="s">
        <v>17</v>
      </c>
      <c r="B16" s="3" t="s">
        <v>18</v>
      </c>
      <c r="C16" s="3">
        <v>144</v>
      </c>
      <c r="D16" s="12">
        <v>150000</v>
      </c>
      <c r="E16" s="13"/>
      <c r="F16" s="14"/>
      <c r="G16" s="15">
        <v>19.13387333375853</v>
      </c>
      <c r="H16" s="16"/>
      <c r="I16" s="3">
        <v>1.59</v>
      </c>
      <c r="J16" s="1"/>
      <c r="K16" s="1"/>
      <c r="L16" s="1"/>
      <c r="M16" s="1"/>
      <c r="N16" s="1"/>
      <c r="O16" s="1"/>
      <c r="P16" s="1"/>
    </row>
    <row r="17" spans="1:9">
      <c r="A17" s="3" t="s">
        <v>19</v>
      </c>
      <c r="B17" s="3"/>
      <c r="C17" s="3"/>
      <c r="D17" s="17">
        <v>683000</v>
      </c>
      <c r="E17" s="18"/>
      <c r="F17" s="18"/>
      <c r="G17" s="17">
        <v>87.121072134702473</v>
      </c>
      <c r="H17" s="18"/>
      <c r="I17" s="3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/>
      <c r="B19" s="6"/>
      <c r="C19" s="6"/>
      <c r="D19" s="6"/>
      <c r="E19" s="6"/>
      <c r="F19" s="6"/>
      <c r="G19" s="6"/>
      <c r="H19" s="6"/>
      <c r="I19" s="6"/>
    </row>
    <row r="20" spans="1:9">
      <c r="A20" s="6"/>
      <c r="B20" s="6"/>
      <c r="C20" s="6"/>
      <c r="D20" s="6"/>
      <c r="E20" s="6"/>
      <c r="F20" s="6"/>
      <c r="G20" s="6"/>
      <c r="H20" s="6"/>
      <c r="I20" s="6"/>
    </row>
    <row r="21" spans="1:9">
      <c r="A21" s="6" t="s">
        <v>20</v>
      </c>
      <c r="B21" s="6"/>
      <c r="C21" s="6" t="s">
        <v>21</v>
      </c>
      <c r="D21" s="6"/>
      <c r="E21" s="6"/>
      <c r="F21" s="6"/>
      <c r="G21" s="6"/>
      <c r="H21" s="6"/>
      <c r="I21" s="6"/>
    </row>
    <row r="22" spans="1:9">
      <c r="A22" s="6"/>
      <c r="B22" s="6"/>
      <c r="C22" s="6"/>
      <c r="D22" s="6"/>
      <c r="E22" s="6"/>
      <c r="F22" s="6"/>
      <c r="G22" s="6"/>
      <c r="H22" s="6"/>
      <c r="I22" s="6"/>
    </row>
    <row r="23" spans="1:9">
      <c r="A23" s="6"/>
      <c r="B23" s="6"/>
      <c r="C23" s="6"/>
      <c r="D23" s="6"/>
      <c r="E23" s="6"/>
      <c r="F23" s="6"/>
      <c r="G23" s="6"/>
      <c r="H23" s="6"/>
      <c r="I23" s="6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</sheetData>
  <mergeCells count="23">
    <mergeCell ref="F1:I1"/>
    <mergeCell ref="A2:M2"/>
    <mergeCell ref="D11:F11"/>
    <mergeCell ref="G11:H11"/>
    <mergeCell ref="A3:M3"/>
    <mergeCell ref="A4:M4"/>
    <mergeCell ref="A5:M5"/>
    <mergeCell ref="A9:A10"/>
    <mergeCell ref="B9:B10"/>
    <mergeCell ref="C9:C10"/>
    <mergeCell ref="D9:F10"/>
    <mergeCell ref="G9:H10"/>
    <mergeCell ref="I9:I10"/>
    <mergeCell ref="D16:F16"/>
    <mergeCell ref="G16:H16"/>
    <mergeCell ref="G17:H17"/>
    <mergeCell ref="D17:F17"/>
    <mergeCell ref="D12:F12"/>
    <mergeCell ref="D13:F13"/>
    <mergeCell ref="G13:H13"/>
    <mergeCell ref="G12:H12"/>
    <mergeCell ref="D14:F14"/>
    <mergeCell ref="G14:H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94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95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96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7337.9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 ht="75">
      <c r="A11" s="53" t="s">
        <v>17</v>
      </c>
      <c r="B11" s="54" t="s">
        <v>11</v>
      </c>
      <c r="C11" s="54">
        <v>36</v>
      </c>
      <c r="D11" s="66">
        <v>250000</v>
      </c>
      <c r="E11" s="67"/>
      <c r="F11" s="68"/>
      <c r="G11" s="58">
        <f>D11/A8</f>
        <v>34.069692963927011</v>
      </c>
      <c r="H11" s="59"/>
      <c r="I11" s="74">
        <f t="shared" ref="I11:I12" si="0">G11/12</f>
        <v>2.8391410803272508</v>
      </c>
    </row>
    <row r="12" spans="1:16">
      <c r="A12" s="54" t="s">
        <v>46</v>
      </c>
      <c r="B12" s="54" t="s">
        <v>11</v>
      </c>
      <c r="C12" s="54">
        <v>50</v>
      </c>
      <c r="D12" s="66">
        <v>140000</v>
      </c>
      <c r="E12" s="67"/>
      <c r="F12" s="68"/>
      <c r="G12" s="58">
        <f>D12/A8</f>
        <v>19.079028059799125</v>
      </c>
      <c r="H12" s="59"/>
      <c r="I12" s="74">
        <f t="shared" si="0"/>
        <v>1.5899190049832603</v>
      </c>
    </row>
    <row r="13" spans="1:16">
      <c r="A13" s="54" t="s">
        <v>30</v>
      </c>
      <c r="B13" s="54"/>
      <c r="C13" s="54"/>
      <c r="D13" s="66">
        <v>390000</v>
      </c>
      <c r="E13" s="67"/>
      <c r="F13" s="68"/>
      <c r="G13" s="58">
        <v>53.15</v>
      </c>
      <c r="H13" s="59"/>
      <c r="I13" s="74"/>
    </row>
    <row r="14" spans="1:16">
      <c r="A14" s="62"/>
      <c r="B14" s="62"/>
      <c r="C14" s="62"/>
      <c r="D14" s="62"/>
      <c r="E14" s="62"/>
      <c r="F14" s="62"/>
      <c r="G14" s="62"/>
      <c r="H14" s="62"/>
      <c r="I14" s="62"/>
    </row>
    <row r="15" spans="1:16">
      <c r="A15" s="62"/>
      <c r="B15" s="62"/>
      <c r="C15" s="62"/>
      <c r="D15" s="62"/>
      <c r="E15" s="62"/>
      <c r="F15" s="62"/>
      <c r="G15" s="62"/>
      <c r="H15" s="62"/>
      <c r="I15" s="62"/>
    </row>
    <row r="16" spans="1:16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62"/>
      <c r="D17" s="62"/>
      <c r="E17" s="62"/>
      <c r="F17" s="62"/>
      <c r="G17" s="62"/>
      <c r="H17" s="62"/>
      <c r="I17" s="62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 t="s">
        <v>85</v>
      </c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B21" s="62"/>
      <c r="C21" s="62"/>
      <c r="D21" s="62"/>
      <c r="E21" s="62"/>
      <c r="F21" s="62"/>
      <c r="G21" s="62"/>
      <c r="H21" s="62"/>
      <c r="I21" s="62"/>
    </row>
  </sheetData>
  <mergeCells count="17"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97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100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6393.2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77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78"/>
    </row>
    <row r="11" spans="1:16">
      <c r="A11" s="54" t="s">
        <v>101</v>
      </c>
      <c r="B11" s="54" t="s">
        <v>11</v>
      </c>
      <c r="C11" s="54">
        <v>7</v>
      </c>
      <c r="D11" s="66">
        <v>3500</v>
      </c>
      <c r="E11" s="67"/>
      <c r="F11" s="68"/>
      <c r="G11" s="58">
        <v>0.62</v>
      </c>
      <c r="H11" s="59"/>
      <c r="I11" s="54"/>
    </row>
    <row r="12" spans="1:16">
      <c r="A12" s="54" t="s">
        <v>102</v>
      </c>
      <c r="B12" s="54" t="s">
        <v>103</v>
      </c>
      <c r="C12" s="54">
        <v>5</v>
      </c>
      <c r="D12" s="55">
        <v>5000</v>
      </c>
      <c r="E12" s="67"/>
      <c r="F12" s="68"/>
      <c r="G12" s="58">
        <v>0.78</v>
      </c>
      <c r="H12" s="59"/>
      <c r="I12" s="54"/>
    </row>
    <row r="13" spans="1:16">
      <c r="A13" s="54" t="s">
        <v>12</v>
      </c>
      <c r="B13" s="54" t="s">
        <v>27</v>
      </c>
      <c r="C13" s="54">
        <v>5</v>
      </c>
      <c r="D13" s="66">
        <v>5000</v>
      </c>
      <c r="E13" s="67"/>
      <c r="F13" s="68"/>
      <c r="G13" s="58">
        <v>0.78</v>
      </c>
      <c r="H13" s="59"/>
      <c r="I13" s="54"/>
    </row>
    <row r="14" spans="1:16">
      <c r="A14" s="54" t="s">
        <v>82</v>
      </c>
      <c r="B14" s="54" t="s">
        <v>11</v>
      </c>
      <c r="C14" s="54">
        <v>2</v>
      </c>
      <c r="D14" s="69"/>
      <c r="E14" s="70">
        <v>500000</v>
      </c>
      <c r="F14" s="71"/>
      <c r="G14" s="72">
        <v>78.209999999999994</v>
      </c>
      <c r="H14" s="73"/>
      <c r="I14" s="54"/>
    </row>
    <row r="15" spans="1:16">
      <c r="A15" s="54" t="s">
        <v>92</v>
      </c>
      <c r="B15" s="54" t="s">
        <v>27</v>
      </c>
      <c r="C15" s="54">
        <v>100</v>
      </c>
      <c r="D15" s="66">
        <f>C15*1000</f>
        <v>100000</v>
      </c>
      <c r="E15" s="67"/>
      <c r="F15" s="68"/>
      <c r="G15" s="58">
        <v>15.64</v>
      </c>
      <c r="H15" s="59"/>
      <c r="I15" s="54"/>
    </row>
    <row r="16" spans="1:16">
      <c r="A16" s="54" t="s">
        <v>104</v>
      </c>
      <c r="B16" s="54" t="s">
        <v>13</v>
      </c>
      <c r="C16" s="54">
        <v>40</v>
      </c>
      <c r="D16" s="69">
        <v>48000</v>
      </c>
      <c r="E16" s="70"/>
      <c r="F16" s="71"/>
      <c r="G16" s="72"/>
      <c r="H16" s="73">
        <v>7.5</v>
      </c>
      <c r="I16" s="54"/>
    </row>
    <row r="17" spans="1:9" ht="75">
      <c r="A17" s="53" t="s">
        <v>17</v>
      </c>
      <c r="B17" s="54" t="s">
        <v>11</v>
      </c>
      <c r="C17" s="54">
        <v>125</v>
      </c>
      <c r="D17" s="69"/>
      <c r="E17" s="70">
        <v>250000</v>
      </c>
      <c r="F17" s="71"/>
      <c r="G17" s="72"/>
      <c r="H17" s="73">
        <v>39.1</v>
      </c>
      <c r="I17" s="54"/>
    </row>
    <row r="18" spans="1:9" ht="30">
      <c r="A18" s="53" t="s">
        <v>105</v>
      </c>
      <c r="B18" s="54" t="s">
        <v>11</v>
      </c>
      <c r="C18" s="54">
        <v>2</v>
      </c>
      <c r="D18" s="69"/>
      <c r="E18" s="70">
        <v>450000</v>
      </c>
      <c r="F18" s="71"/>
      <c r="G18" s="72"/>
      <c r="H18" s="73">
        <v>70.39</v>
      </c>
      <c r="I18" s="54"/>
    </row>
    <row r="19" spans="1:9">
      <c r="A19" s="54" t="s">
        <v>106</v>
      </c>
      <c r="B19" s="54" t="s">
        <v>77</v>
      </c>
      <c r="C19" s="54">
        <v>30</v>
      </c>
      <c r="D19" s="66">
        <v>30000</v>
      </c>
      <c r="E19" s="67"/>
      <c r="F19" s="68"/>
      <c r="G19" s="66">
        <v>4.6900000000000004</v>
      </c>
      <c r="H19" s="68"/>
      <c r="I19" s="54"/>
    </row>
    <row r="20" spans="1:9">
      <c r="A20" s="54" t="s">
        <v>30</v>
      </c>
      <c r="B20" s="54"/>
      <c r="C20" s="54"/>
      <c r="D20" s="60">
        <f>SUM(D11:F19)</f>
        <v>1391500</v>
      </c>
      <c r="E20" s="61"/>
      <c r="F20" s="61"/>
      <c r="G20" s="60">
        <v>217.65</v>
      </c>
      <c r="H20" s="61"/>
      <c r="I20" s="54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  <c r="B28" s="62"/>
      <c r="C28" s="62"/>
      <c r="D28" s="62"/>
      <c r="E28" s="62"/>
      <c r="F28" s="62"/>
      <c r="G28" s="62"/>
      <c r="H28" s="62"/>
      <c r="I28" s="62"/>
    </row>
  </sheetData>
  <mergeCells count="23">
    <mergeCell ref="D15:F15"/>
    <mergeCell ref="G15:H15"/>
    <mergeCell ref="D19:F19"/>
    <mergeCell ref="G19:H19"/>
    <mergeCell ref="D20:F20"/>
    <mergeCell ref="G20:H20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107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108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109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2105.5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110</v>
      </c>
      <c r="B11" s="54" t="s">
        <v>27</v>
      </c>
      <c r="C11" s="54">
        <v>6</v>
      </c>
      <c r="D11" s="55">
        <v>3000</v>
      </c>
      <c r="E11" s="67"/>
      <c r="F11" s="68"/>
      <c r="G11" s="58">
        <f>D11/A8</f>
        <v>1.4248397055331274</v>
      </c>
      <c r="H11" s="59"/>
      <c r="I11" s="75">
        <f>G20/12</f>
        <v>20.16523608802343</v>
      </c>
    </row>
    <row r="12" spans="1:16">
      <c r="A12" s="54" t="s">
        <v>111</v>
      </c>
      <c r="B12" s="54" t="s">
        <v>11</v>
      </c>
      <c r="C12" s="54">
        <v>1</v>
      </c>
      <c r="D12" s="66">
        <v>500</v>
      </c>
      <c r="E12" s="67"/>
      <c r="F12" s="68"/>
      <c r="G12" s="58">
        <f>D12/A8</f>
        <v>0.23747328425552125</v>
      </c>
      <c r="H12" s="59"/>
      <c r="I12" s="54"/>
    </row>
    <row r="13" spans="1:16">
      <c r="A13" s="54" t="s">
        <v>112</v>
      </c>
      <c r="B13" s="54" t="s">
        <v>11</v>
      </c>
      <c r="C13" s="54">
        <v>3</v>
      </c>
      <c r="D13" s="55">
        <v>10000</v>
      </c>
      <c r="E13" s="67"/>
      <c r="F13" s="68"/>
      <c r="G13" s="58">
        <f>D13/A8</f>
        <v>4.7494656851104251</v>
      </c>
      <c r="H13" s="59"/>
      <c r="I13" s="54"/>
    </row>
    <row r="14" spans="1:16">
      <c r="A14" s="54" t="s">
        <v>47</v>
      </c>
      <c r="B14" s="54" t="s">
        <v>11</v>
      </c>
      <c r="C14" s="54">
        <v>5</v>
      </c>
      <c r="D14" s="66">
        <v>1000</v>
      </c>
      <c r="E14" s="67"/>
      <c r="F14" s="68"/>
      <c r="G14" s="58">
        <f>D14/A8</f>
        <v>0.4749465685110425</v>
      </c>
      <c r="H14" s="59"/>
      <c r="I14" s="54"/>
    </row>
    <row r="15" spans="1:16">
      <c r="A15" s="54" t="s">
        <v>113</v>
      </c>
      <c r="B15" s="54" t="s">
        <v>27</v>
      </c>
      <c r="C15" s="54">
        <v>840</v>
      </c>
      <c r="D15" s="66">
        <v>170000</v>
      </c>
      <c r="E15" s="67"/>
      <c r="F15" s="68"/>
      <c r="G15" s="58">
        <f>D15/A8</f>
        <v>80.740916646877224</v>
      </c>
      <c r="H15" s="59"/>
      <c r="I15" s="54"/>
    </row>
    <row r="16" spans="1:16">
      <c r="A16" s="53" t="s">
        <v>29</v>
      </c>
      <c r="B16" s="54" t="s">
        <v>27</v>
      </c>
      <c r="C16" s="54">
        <v>191</v>
      </c>
      <c r="D16" s="66">
        <v>80000</v>
      </c>
      <c r="E16" s="67"/>
      <c r="F16" s="68"/>
      <c r="G16" s="58">
        <f>D16/A8</f>
        <v>37.995725480883401</v>
      </c>
      <c r="H16" s="59"/>
      <c r="I16" s="54"/>
    </row>
    <row r="17" spans="1:9">
      <c r="A17" s="53" t="s">
        <v>114</v>
      </c>
      <c r="B17" s="54" t="s">
        <v>11</v>
      </c>
      <c r="C17" s="54">
        <v>1</v>
      </c>
      <c r="D17" s="66">
        <v>10000</v>
      </c>
      <c r="E17" s="67"/>
      <c r="F17" s="68"/>
      <c r="G17" s="58">
        <f>D17/A8</f>
        <v>4.7494656851104251</v>
      </c>
      <c r="H17" s="59"/>
      <c r="I17" s="54"/>
    </row>
    <row r="18" spans="1:9">
      <c r="A18" s="53" t="s">
        <v>115</v>
      </c>
      <c r="B18" s="54" t="s">
        <v>77</v>
      </c>
      <c r="C18" s="54">
        <v>300</v>
      </c>
      <c r="D18" s="69"/>
      <c r="E18" s="70">
        <v>35000</v>
      </c>
      <c r="F18" s="71"/>
      <c r="G18" s="72"/>
      <c r="H18" s="73">
        <v>16.62</v>
      </c>
      <c r="I18" s="54"/>
    </row>
    <row r="19" spans="1:9" ht="30">
      <c r="A19" s="53" t="s">
        <v>16</v>
      </c>
      <c r="B19" s="54" t="s">
        <v>11</v>
      </c>
      <c r="C19" s="54">
        <v>1</v>
      </c>
      <c r="D19" s="69"/>
      <c r="E19" s="70">
        <v>200000</v>
      </c>
      <c r="F19" s="71"/>
      <c r="G19" s="72"/>
      <c r="H19" s="73">
        <v>94.99</v>
      </c>
      <c r="I19" s="54">
        <v>2.13</v>
      </c>
    </row>
    <row r="20" spans="1:9">
      <c r="A20" s="54" t="s">
        <v>30</v>
      </c>
      <c r="B20" s="54"/>
      <c r="C20" s="54"/>
      <c r="D20" s="60">
        <f>SUM(D11:F19)</f>
        <v>509500</v>
      </c>
      <c r="E20" s="61"/>
      <c r="F20" s="61"/>
      <c r="G20" s="60">
        <f>SUM(G11:H19)</f>
        <v>241.98283305628115</v>
      </c>
      <c r="H20" s="61"/>
      <c r="I20" s="74">
        <f>G20/12</f>
        <v>20.16523608802343</v>
      </c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  <c r="B28" s="62"/>
      <c r="C28" s="62"/>
      <c r="D28" s="62"/>
      <c r="E28" s="62"/>
      <c r="F28" s="62"/>
      <c r="G28" s="62"/>
      <c r="H28" s="62"/>
      <c r="I28" s="62"/>
    </row>
  </sheetData>
  <mergeCells count="27">
    <mergeCell ref="D17:F17"/>
    <mergeCell ref="G17:H17"/>
    <mergeCell ref="D20:F20"/>
    <mergeCell ref="G20:H20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0.28515625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97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116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117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7321.7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118</v>
      </c>
      <c r="B11" s="54" t="s">
        <v>27</v>
      </c>
      <c r="C11" s="54">
        <v>5</v>
      </c>
      <c r="D11" s="66">
        <v>1250</v>
      </c>
      <c r="E11" s="67"/>
      <c r="F11" s="68"/>
      <c r="G11" s="58">
        <f>D11/A8</f>
        <v>0.17072537798598686</v>
      </c>
      <c r="H11" s="59"/>
      <c r="I11" s="54"/>
    </row>
    <row r="12" spans="1:16">
      <c r="A12" s="54" t="s">
        <v>119</v>
      </c>
      <c r="B12" s="54" t="s">
        <v>77</v>
      </c>
      <c r="C12" s="54">
        <v>30</v>
      </c>
      <c r="D12" s="66">
        <v>45000</v>
      </c>
      <c r="E12" s="67"/>
      <c r="F12" s="68"/>
      <c r="G12" s="58">
        <f>D12/A8</f>
        <v>6.1461136074955274</v>
      </c>
      <c r="H12" s="59"/>
      <c r="I12" s="54"/>
    </row>
    <row r="13" spans="1:16">
      <c r="A13" s="54" t="s">
        <v>44</v>
      </c>
      <c r="B13" s="54" t="s">
        <v>45</v>
      </c>
      <c r="C13" s="54">
        <v>130</v>
      </c>
      <c r="D13" s="55">
        <v>120000</v>
      </c>
      <c r="E13" s="67"/>
      <c r="F13" s="68"/>
      <c r="G13" s="58">
        <f>D13/A8</f>
        <v>16.389636286654738</v>
      </c>
      <c r="H13" s="59"/>
      <c r="I13" s="54"/>
    </row>
    <row r="14" spans="1:16">
      <c r="A14" s="54" t="s">
        <v>120</v>
      </c>
      <c r="B14" s="54" t="s">
        <v>27</v>
      </c>
      <c r="C14" s="54">
        <v>30</v>
      </c>
      <c r="D14" s="55">
        <v>9000</v>
      </c>
      <c r="E14" s="56"/>
      <c r="F14" s="57"/>
      <c r="G14" s="58">
        <f>D14/A8</f>
        <v>1.2292227214991054</v>
      </c>
      <c r="H14" s="59"/>
      <c r="I14" s="54"/>
    </row>
    <row r="15" spans="1:16">
      <c r="A15" s="54" t="s">
        <v>121</v>
      </c>
      <c r="B15" s="54" t="s">
        <v>27</v>
      </c>
      <c r="C15" s="54">
        <v>20</v>
      </c>
      <c r="D15" s="55">
        <v>2600</v>
      </c>
      <c r="E15" s="56"/>
      <c r="F15" s="57"/>
      <c r="G15" s="58">
        <f>D15/A8</f>
        <v>0.35510878621085268</v>
      </c>
      <c r="H15" s="59"/>
      <c r="I15" s="54"/>
    </row>
    <row r="16" spans="1:16">
      <c r="A16" s="54" t="s">
        <v>110</v>
      </c>
      <c r="B16" s="54" t="s">
        <v>27</v>
      </c>
      <c r="C16" s="54">
        <v>2</v>
      </c>
      <c r="D16" s="55">
        <v>1000</v>
      </c>
      <c r="E16" s="56"/>
      <c r="F16" s="57"/>
      <c r="G16" s="58">
        <f>D16/A8</f>
        <v>0.13658030238878949</v>
      </c>
      <c r="H16" s="59"/>
      <c r="I16" s="54"/>
    </row>
    <row r="17" spans="1:9">
      <c r="A17" s="54" t="s">
        <v>46</v>
      </c>
      <c r="B17" s="54" t="s">
        <v>11</v>
      </c>
      <c r="C17" s="54">
        <v>50</v>
      </c>
      <c r="D17" s="55">
        <v>100000</v>
      </c>
      <c r="E17" s="56"/>
      <c r="F17" s="57"/>
      <c r="G17" s="58">
        <f>D17/A8</f>
        <v>13.658030238878949</v>
      </c>
      <c r="H17" s="59"/>
      <c r="I17" s="54"/>
    </row>
    <row r="18" spans="1:9" ht="75">
      <c r="A18" s="53" t="s">
        <v>17</v>
      </c>
      <c r="B18" s="54" t="s">
        <v>122</v>
      </c>
      <c r="C18" s="54">
        <v>144</v>
      </c>
      <c r="D18" s="66">
        <v>150000</v>
      </c>
      <c r="E18" s="67"/>
      <c r="F18" s="68"/>
      <c r="G18" s="58">
        <f>D18/A8</f>
        <v>20.487045358318422</v>
      </c>
      <c r="H18" s="59"/>
      <c r="I18" s="54"/>
    </row>
    <row r="19" spans="1:9">
      <c r="A19" s="54" t="s">
        <v>30</v>
      </c>
      <c r="B19" s="54"/>
      <c r="C19" s="54"/>
      <c r="D19" s="55">
        <f>SUM(D11:F18)</f>
        <v>428850</v>
      </c>
      <c r="E19" s="56"/>
      <c r="F19" s="57"/>
      <c r="G19" s="60">
        <f>D19/A8</f>
        <v>58.572462679432377</v>
      </c>
      <c r="H19" s="61"/>
      <c r="I19" s="54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 t="s">
        <v>20</v>
      </c>
      <c r="B24" s="62"/>
      <c r="C24" s="62" t="s">
        <v>21</v>
      </c>
      <c r="D24" s="62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27" spans="1:9">
      <c r="B27" s="62"/>
      <c r="C27" s="62"/>
      <c r="D27" s="62"/>
      <c r="E27" s="62"/>
      <c r="F27" s="62"/>
      <c r="G27" s="62"/>
      <c r="H27" s="62"/>
      <c r="I27" s="62"/>
    </row>
  </sheetData>
  <mergeCells count="29"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107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123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124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7680.8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125</v>
      </c>
      <c r="B11" s="54" t="s">
        <v>126</v>
      </c>
      <c r="C11" s="54" t="s">
        <v>127</v>
      </c>
      <c r="D11" s="55">
        <v>1000</v>
      </c>
      <c r="E11" s="56"/>
      <c r="F11" s="57"/>
      <c r="G11" s="55">
        <f>D11/A8</f>
        <v>0.13019477137798147</v>
      </c>
      <c r="H11" s="68"/>
      <c r="I11" s="75">
        <f>G21/12</f>
        <v>4.9148526195187996</v>
      </c>
    </row>
    <row r="12" spans="1:16">
      <c r="A12" s="54" t="s">
        <v>128</v>
      </c>
      <c r="B12" s="54" t="s">
        <v>77</v>
      </c>
      <c r="C12" s="54">
        <v>97</v>
      </c>
      <c r="D12" s="55">
        <v>94000</v>
      </c>
      <c r="E12" s="56"/>
      <c r="F12" s="57"/>
      <c r="G12" s="55">
        <f>D12/A8</f>
        <v>12.238308509530256</v>
      </c>
      <c r="H12" s="57"/>
      <c r="I12" s="75"/>
    </row>
    <row r="13" spans="1:16">
      <c r="A13" s="54" t="s">
        <v>129</v>
      </c>
      <c r="B13" s="54" t="s">
        <v>48</v>
      </c>
      <c r="C13" s="54">
        <v>67</v>
      </c>
      <c r="D13" s="66">
        <v>37000</v>
      </c>
      <c r="E13" s="67"/>
      <c r="F13" s="68"/>
      <c r="G13" s="58">
        <f>D13/A8</f>
        <v>4.817206540985314</v>
      </c>
      <c r="H13" s="59"/>
      <c r="I13" s="54"/>
    </row>
    <row r="14" spans="1:16">
      <c r="A14" s="54" t="s">
        <v>130</v>
      </c>
      <c r="B14" s="54" t="s">
        <v>48</v>
      </c>
      <c r="C14" s="54">
        <v>8</v>
      </c>
      <c r="D14" s="66">
        <v>4000</v>
      </c>
      <c r="E14" s="67"/>
      <c r="F14" s="68"/>
      <c r="G14" s="58">
        <f>D14/A8</f>
        <v>0.52077908551192587</v>
      </c>
      <c r="H14" s="59"/>
      <c r="I14" s="54"/>
    </row>
    <row r="15" spans="1:16">
      <c r="A15" s="54" t="s">
        <v>131</v>
      </c>
      <c r="B15" s="54" t="s">
        <v>77</v>
      </c>
      <c r="C15" s="54">
        <v>4</v>
      </c>
      <c r="D15" s="66">
        <v>1000</v>
      </c>
      <c r="E15" s="67"/>
      <c r="F15" s="68"/>
      <c r="G15" s="58">
        <f>D15/A8</f>
        <v>0.13019477137798147</v>
      </c>
      <c r="H15" s="59"/>
      <c r="I15" s="54"/>
    </row>
    <row r="16" spans="1:16">
      <c r="A16" s="54" t="s">
        <v>132</v>
      </c>
      <c r="B16" s="54" t="s">
        <v>77</v>
      </c>
      <c r="C16" s="54">
        <v>120</v>
      </c>
      <c r="D16" s="66">
        <v>48000</v>
      </c>
      <c r="E16" s="67"/>
      <c r="F16" s="68"/>
      <c r="G16" s="58">
        <f>D16/A8</f>
        <v>6.2493490261431104</v>
      </c>
      <c r="H16" s="59"/>
      <c r="I16" s="54"/>
    </row>
    <row r="17" spans="1:9">
      <c r="A17" s="54" t="s">
        <v>44</v>
      </c>
      <c r="B17" s="54" t="s">
        <v>45</v>
      </c>
      <c r="C17" s="54">
        <v>40</v>
      </c>
      <c r="D17" s="55">
        <v>12000</v>
      </c>
      <c r="E17" s="67"/>
      <c r="F17" s="68"/>
      <c r="G17" s="58">
        <f>D17/A8</f>
        <v>1.5623372565357776</v>
      </c>
      <c r="H17" s="59"/>
      <c r="I17" s="54"/>
    </row>
    <row r="18" spans="1:9">
      <c r="A18" s="54" t="s">
        <v>46</v>
      </c>
      <c r="B18" s="54" t="s">
        <v>11</v>
      </c>
      <c r="C18" s="54">
        <v>50</v>
      </c>
      <c r="D18" s="55">
        <v>100000</v>
      </c>
      <c r="E18" s="56"/>
      <c r="F18" s="57"/>
      <c r="G18" s="58">
        <f>D18/A8</f>
        <v>13.019477137798146</v>
      </c>
      <c r="H18" s="59"/>
      <c r="I18" s="54"/>
    </row>
    <row r="19" spans="1:9">
      <c r="A19" s="54" t="s">
        <v>133</v>
      </c>
      <c r="B19" s="54" t="s">
        <v>77</v>
      </c>
      <c r="C19" s="54">
        <v>324</v>
      </c>
      <c r="D19" s="66">
        <v>6000</v>
      </c>
      <c r="E19" s="67"/>
      <c r="F19" s="68"/>
      <c r="G19" s="58">
        <f>D19/A8</f>
        <v>0.7811686282678888</v>
      </c>
      <c r="H19" s="59"/>
      <c r="I19" s="54"/>
    </row>
    <row r="20" spans="1:9" ht="75">
      <c r="A20" s="53" t="s">
        <v>17</v>
      </c>
      <c r="B20" s="54" t="s">
        <v>122</v>
      </c>
      <c r="C20" s="54">
        <v>144</v>
      </c>
      <c r="D20" s="66">
        <v>150000</v>
      </c>
      <c r="E20" s="67"/>
      <c r="F20" s="68"/>
      <c r="G20" s="58">
        <f>D20/A8</f>
        <v>19.529215706697219</v>
      </c>
      <c r="H20" s="59"/>
      <c r="I20" s="54"/>
    </row>
    <row r="21" spans="1:9">
      <c r="A21" s="54" t="s">
        <v>30</v>
      </c>
      <c r="B21" s="54"/>
      <c r="C21" s="54"/>
      <c r="D21" s="55">
        <f>SUM(D11:F20)</f>
        <v>453000</v>
      </c>
      <c r="E21" s="56"/>
      <c r="F21" s="57"/>
      <c r="G21" s="60">
        <f>D21/A8</f>
        <v>58.978231434225599</v>
      </c>
      <c r="H21" s="61"/>
      <c r="I21" s="54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  <c r="B28" s="62"/>
      <c r="C28" s="62"/>
      <c r="D28" s="62"/>
      <c r="E28" s="62"/>
      <c r="F28" s="62"/>
      <c r="G28" s="62"/>
      <c r="H28" s="62"/>
      <c r="I28" s="62"/>
    </row>
    <row r="29" spans="1:9">
      <c r="B29" s="62"/>
      <c r="C29" s="62"/>
      <c r="D29" s="62"/>
      <c r="E29" s="62"/>
      <c r="F29" s="62"/>
      <c r="G29" s="62"/>
      <c r="H29" s="62"/>
      <c r="I29" s="62"/>
    </row>
  </sheetData>
  <mergeCells count="33">
    <mergeCell ref="D20:F20"/>
    <mergeCell ref="G20:H20"/>
    <mergeCell ref="D21:F21"/>
    <mergeCell ref="G21:H21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107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134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135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6227.8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136</v>
      </c>
      <c r="B11" s="54" t="s">
        <v>48</v>
      </c>
      <c r="C11" s="54">
        <v>6</v>
      </c>
      <c r="D11" s="66">
        <v>3000</v>
      </c>
      <c r="E11" s="67"/>
      <c r="F11" s="68"/>
      <c r="G11" s="58">
        <f>D11/A8</f>
        <v>0.48171103760557499</v>
      </c>
      <c r="H11" s="59"/>
      <c r="I11" s="74"/>
    </row>
    <row r="12" spans="1:16">
      <c r="A12" s="54" t="s">
        <v>137</v>
      </c>
      <c r="B12" s="54" t="s">
        <v>77</v>
      </c>
      <c r="C12" s="54">
        <v>30</v>
      </c>
      <c r="D12" s="66">
        <v>15000</v>
      </c>
      <c r="E12" s="67"/>
      <c r="F12" s="68"/>
      <c r="G12" s="58">
        <f>D12/A8</f>
        <v>2.4085551880278748</v>
      </c>
      <c r="H12" s="59"/>
      <c r="I12" s="74"/>
    </row>
    <row r="13" spans="1:16">
      <c r="A13" s="54" t="s">
        <v>138</v>
      </c>
      <c r="B13" s="54" t="s">
        <v>11</v>
      </c>
      <c r="C13" s="54">
        <v>15</v>
      </c>
      <c r="D13" s="55">
        <v>30000</v>
      </c>
      <c r="E13" s="67"/>
      <c r="F13" s="68"/>
      <c r="G13" s="58">
        <f>D13/A8</f>
        <v>4.8171103760557497</v>
      </c>
      <c r="H13" s="59"/>
      <c r="I13" s="74"/>
    </row>
    <row r="14" spans="1:16">
      <c r="A14" s="54" t="s">
        <v>139</v>
      </c>
      <c r="B14" s="54" t="s">
        <v>77</v>
      </c>
      <c r="C14" s="54">
        <v>30</v>
      </c>
      <c r="D14" s="66">
        <v>1500</v>
      </c>
      <c r="E14" s="67"/>
      <c r="F14" s="68"/>
      <c r="G14" s="58">
        <f>D14/A8</f>
        <v>0.24085551880278749</v>
      </c>
      <c r="H14" s="59"/>
      <c r="I14" s="74"/>
    </row>
    <row r="15" spans="1:16">
      <c r="A15" s="54" t="s">
        <v>140</v>
      </c>
      <c r="B15" s="54" t="s">
        <v>11</v>
      </c>
      <c r="C15" s="54">
        <v>2</v>
      </c>
      <c r="D15" s="69">
        <v>30000</v>
      </c>
      <c r="E15" s="70"/>
      <c r="F15" s="71"/>
      <c r="G15" s="72"/>
      <c r="H15" s="73">
        <v>4.82</v>
      </c>
      <c r="I15" s="74"/>
    </row>
    <row r="16" spans="1:16">
      <c r="A16" s="54" t="s">
        <v>141</v>
      </c>
      <c r="B16" s="54" t="s">
        <v>77</v>
      </c>
      <c r="C16" s="54">
        <v>18</v>
      </c>
      <c r="D16" s="66">
        <v>9000</v>
      </c>
      <c r="E16" s="67"/>
      <c r="F16" s="68"/>
      <c r="G16" s="58">
        <f>D16/A8</f>
        <v>1.4451331128167251</v>
      </c>
      <c r="H16" s="59"/>
      <c r="I16" s="74"/>
    </row>
    <row r="17" spans="1:9">
      <c r="A17" s="54" t="s">
        <v>142</v>
      </c>
      <c r="B17" s="54" t="s">
        <v>11</v>
      </c>
      <c r="C17" s="54">
        <v>8</v>
      </c>
      <c r="D17" s="66">
        <v>3000</v>
      </c>
      <c r="E17" s="67"/>
      <c r="F17" s="68"/>
      <c r="G17" s="58">
        <f>D17/A8</f>
        <v>0.48171103760557499</v>
      </c>
      <c r="H17" s="59"/>
      <c r="I17" s="74"/>
    </row>
    <row r="18" spans="1:9" ht="75">
      <c r="A18" s="53" t="s">
        <v>17</v>
      </c>
      <c r="B18" s="54" t="s">
        <v>122</v>
      </c>
      <c r="C18" s="54">
        <v>144</v>
      </c>
      <c r="D18" s="66">
        <v>150000</v>
      </c>
      <c r="E18" s="67"/>
      <c r="F18" s="68"/>
      <c r="G18" s="58">
        <f>D18/A8</f>
        <v>24.08555188027875</v>
      </c>
      <c r="H18" s="59"/>
      <c r="I18" s="74"/>
    </row>
    <row r="19" spans="1:9">
      <c r="A19" s="54" t="s">
        <v>92</v>
      </c>
      <c r="B19" s="54" t="s">
        <v>27</v>
      </c>
      <c r="C19" s="54">
        <v>210</v>
      </c>
      <c r="D19" s="66">
        <v>63000</v>
      </c>
      <c r="E19" s="67"/>
      <c r="F19" s="68"/>
      <c r="G19" s="60">
        <f>D19/A8</f>
        <v>10.115931789717076</v>
      </c>
      <c r="H19" s="61"/>
      <c r="I19" s="74"/>
    </row>
    <row r="20" spans="1:9">
      <c r="A20" s="54" t="s">
        <v>30</v>
      </c>
      <c r="B20" s="54"/>
      <c r="C20" s="54"/>
      <c r="D20" s="60">
        <v>304500</v>
      </c>
      <c r="E20" s="61"/>
      <c r="F20" s="61"/>
      <c r="G20" s="58">
        <v>48.89</v>
      </c>
      <c r="H20" s="59"/>
      <c r="I20" s="74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</row>
  </sheetData>
  <mergeCells count="29">
    <mergeCell ref="D18:F18"/>
    <mergeCell ref="G18:H18"/>
    <mergeCell ref="D19:F19"/>
    <mergeCell ref="G19:H19"/>
    <mergeCell ref="D20:F20"/>
    <mergeCell ref="G20:H20"/>
    <mergeCell ref="D14:F14"/>
    <mergeCell ref="G14:H14"/>
    <mergeCell ref="D16:F16"/>
    <mergeCell ref="G16:H16"/>
    <mergeCell ref="D17:F17"/>
    <mergeCell ref="G17:H17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topLeftCell="A4"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.140625" customWidth="1"/>
    <col min="6" max="6" width="0.140625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97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143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144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6241.18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145</v>
      </c>
      <c r="B11" s="54" t="s">
        <v>146</v>
      </c>
      <c r="C11" s="54">
        <v>3</v>
      </c>
      <c r="D11" s="55">
        <v>2500</v>
      </c>
      <c r="E11" s="67"/>
      <c r="F11" s="68"/>
      <c r="G11" s="79">
        <v>0.4</v>
      </c>
      <c r="H11" s="80"/>
      <c r="I11" s="75"/>
    </row>
    <row r="12" spans="1:16">
      <c r="A12" s="54" t="s">
        <v>147</v>
      </c>
      <c r="B12" s="54" t="s">
        <v>11</v>
      </c>
      <c r="C12" s="54">
        <v>24</v>
      </c>
      <c r="D12" s="66">
        <v>4800</v>
      </c>
      <c r="E12" s="67"/>
      <c r="F12" s="68"/>
      <c r="G12" s="58">
        <f>D12/A8</f>
        <v>0.76908533322224315</v>
      </c>
      <c r="H12" s="59"/>
      <c r="I12" s="54"/>
    </row>
    <row r="13" spans="1:16" ht="30">
      <c r="A13" s="53" t="s">
        <v>148</v>
      </c>
      <c r="B13" s="54" t="s">
        <v>11</v>
      </c>
      <c r="C13" s="54">
        <v>1</v>
      </c>
      <c r="D13" s="66">
        <v>250000</v>
      </c>
      <c r="E13" s="67"/>
      <c r="F13" s="68"/>
      <c r="G13" s="58">
        <f>D13/A8</f>
        <v>40.056527771991831</v>
      </c>
      <c r="H13" s="59"/>
      <c r="I13" s="54"/>
    </row>
    <row r="14" spans="1:16">
      <c r="A14" s="54" t="s">
        <v>44</v>
      </c>
      <c r="B14" s="54" t="s">
        <v>45</v>
      </c>
      <c r="C14" s="54">
        <v>40</v>
      </c>
      <c r="D14" s="55">
        <v>12000</v>
      </c>
      <c r="E14" s="67"/>
      <c r="F14" s="68"/>
      <c r="G14" s="58">
        <f>D14/A8</f>
        <v>1.9227133330556079</v>
      </c>
      <c r="H14" s="59"/>
      <c r="I14" s="54"/>
    </row>
    <row r="15" spans="1:16">
      <c r="A15" s="54" t="s">
        <v>46</v>
      </c>
      <c r="B15" s="54" t="s">
        <v>11</v>
      </c>
      <c r="C15" s="54">
        <v>50</v>
      </c>
      <c r="D15" s="66">
        <v>100000</v>
      </c>
      <c r="E15" s="67"/>
      <c r="F15" s="68"/>
      <c r="G15" s="58">
        <f>D15/A8</f>
        <v>16.022611108796735</v>
      </c>
      <c r="H15" s="59"/>
      <c r="I15" s="54"/>
    </row>
    <row r="16" spans="1:16">
      <c r="A16" s="54" t="s">
        <v>149</v>
      </c>
      <c r="B16" s="54" t="s">
        <v>45</v>
      </c>
      <c r="C16" s="54">
        <v>1.2</v>
      </c>
      <c r="D16" s="66">
        <v>600</v>
      </c>
      <c r="E16" s="67"/>
      <c r="F16" s="68"/>
      <c r="G16" s="58">
        <f>D16/A8</f>
        <v>9.6135666652780394E-2</v>
      </c>
      <c r="H16" s="59"/>
      <c r="I16" s="54"/>
    </row>
    <row r="17" spans="1:9">
      <c r="A17" s="54" t="s">
        <v>47</v>
      </c>
      <c r="B17" s="54" t="s">
        <v>48</v>
      </c>
      <c r="C17" s="54">
        <v>10</v>
      </c>
      <c r="D17" s="66">
        <v>1000</v>
      </c>
      <c r="E17" s="67"/>
      <c r="F17" s="68"/>
      <c r="G17" s="58"/>
      <c r="H17" s="59"/>
      <c r="I17" s="54"/>
    </row>
    <row r="18" spans="1:9">
      <c r="A18" s="54" t="s">
        <v>150</v>
      </c>
      <c r="B18" s="54" t="s">
        <v>77</v>
      </c>
      <c r="C18" s="54">
        <v>73</v>
      </c>
      <c r="D18" s="66">
        <v>8000</v>
      </c>
      <c r="E18" s="67"/>
      <c r="F18" s="68"/>
      <c r="G18" s="58">
        <f>D18/A8</f>
        <v>1.2818088887037387</v>
      </c>
      <c r="H18" s="59"/>
      <c r="I18" s="54"/>
    </row>
    <row r="19" spans="1:9">
      <c r="A19" s="54" t="s">
        <v>151</v>
      </c>
      <c r="B19" s="54" t="s">
        <v>48</v>
      </c>
      <c r="C19" s="54">
        <v>145</v>
      </c>
      <c r="D19" s="66">
        <v>15000</v>
      </c>
      <c r="E19" s="67"/>
      <c r="F19" s="68"/>
      <c r="G19" s="58">
        <f>D19/A8</f>
        <v>2.4033916663195098</v>
      </c>
      <c r="H19" s="59"/>
      <c r="I19" s="54"/>
    </row>
    <row r="20" spans="1:9" ht="75">
      <c r="A20" s="53" t="s">
        <v>17</v>
      </c>
      <c r="B20" s="54" t="s">
        <v>18</v>
      </c>
      <c r="C20" s="54">
        <v>144</v>
      </c>
      <c r="D20" s="55">
        <v>100000</v>
      </c>
      <c r="E20" s="67"/>
      <c r="F20" s="68"/>
      <c r="G20" s="58">
        <f>D20/A8</f>
        <v>16.022611108796735</v>
      </c>
      <c r="H20" s="59"/>
      <c r="I20" s="54"/>
    </row>
    <row r="21" spans="1:9">
      <c r="A21" s="54" t="s">
        <v>30</v>
      </c>
      <c r="B21" s="54"/>
      <c r="C21" s="54"/>
      <c r="D21" s="60">
        <f>SUM(D11:F20)</f>
        <v>493900</v>
      </c>
      <c r="E21" s="61"/>
      <c r="F21" s="61"/>
      <c r="G21" s="60">
        <f>SUM(G11:H20)</f>
        <v>78.974884877539168</v>
      </c>
      <c r="H21" s="61"/>
      <c r="I21" s="54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  <c r="B28" s="62"/>
      <c r="C28" s="62"/>
      <c r="D28" s="62"/>
      <c r="E28" s="62"/>
      <c r="F28" s="62"/>
      <c r="G28" s="62"/>
      <c r="H28" s="62"/>
      <c r="I28" s="62"/>
    </row>
    <row r="29" spans="1:9">
      <c r="A29" s="62"/>
      <c r="B29" s="62"/>
      <c r="C29" s="62"/>
      <c r="D29" s="62"/>
      <c r="E29" s="62"/>
      <c r="F29" s="62"/>
      <c r="G29" s="62"/>
      <c r="H29" s="62"/>
      <c r="I29" s="62"/>
    </row>
  </sheetData>
  <mergeCells count="33">
    <mergeCell ref="D20:F20"/>
    <mergeCell ref="G20:H20"/>
    <mergeCell ref="D21:F21"/>
    <mergeCell ref="G21:H21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8.85546875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0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153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154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8580.6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44</v>
      </c>
      <c r="B11" s="54" t="s">
        <v>13</v>
      </c>
      <c r="C11" s="54">
        <v>209</v>
      </c>
      <c r="D11" s="66">
        <v>62700</v>
      </c>
      <c r="E11" s="67"/>
      <c r="F11" s="68"/>
      <c r="G11" s="58">
        <f>D11/A8</f>
        <v>7.3071813159918886</v>
      </c>
      <c r="H11" s="59"/>
      <c r="I11" s="74">
        <f t="shared" ref="I11:I17" si="0">G11/12</f>
        <v>0.60893177633265738</v>
      </c>
    </row>
    <row r="12" spans="1:16">
      <c r="A12" s="54" t="s">
        <v>155</v>
      </c>
      <c r="B12" s="54" t="s">
        <v>11</v>
      </c>
      <c r="C12" s="54">
        <v>4</v>
      </c>
      <c r="D12" s="66">
        <v>60000</v>
      </c>
      <c r="E12" s="67"/>
      <c r="F12" s="68"/>
      <c r="G12" s="58">
        <f>D12/A8</f>
        <v>6.9925180057338645</v>
      </c>
      <c r="H12" s="59"/>
      <c r="I12" s="74">
        <f t="shared" si="0"/>
        <v>0.58270983381115538</v>
      </c>
    </row>
    <row r="13" spans="1:16">
      <c r="A13" s="54" t="s">
        <v>58</v>
      </c>
      <c r="B13" s="54" t="s">
        <v>11</v>
      </c>
      <c r="C13" s="54">
        <v>4</v>
      </c>
      <c r="D13" s="66">
        <v>90000</v>
      </c>
      <c r="E13" s="67"/>
      <c r="F13" s="68"/>
      <c r="G13" s="58">
        <f>D13/A8</f>
        <v>10.488777008600797</v>
      </c>
      <c r="H13" s="59"/>
      <c r="I13" s="74">
        <f t="shared" si="0"/>
        <v>0.87406475071673306</v>
      </c>
    </row>
    <row r="14" spans="1:16" ht="30">
      <c r="A14" s="53" t="s">
        <v>156</v>
      </c>
      <c r="B14" s="54" t="s">
        <v>11</v>
      </c>
      <c r="C14" s="54">
        <v>4</v>
      </c>
      <c r="D14" s="66">
        <v>16000</v>
      </c>
      <c r="E14" s="67"/>
      <c r="F14" s="68"/>
      <c r="G14" s="58">
        <f>D14/A8</f>
        <v>1.8646714681956973</v>
      </c>
      <c r="H14" s="59"/>
      <c r="I14" s="74">
        <f t="shared" si="0"/>
        <v>0.15538928901630811</v>
      </c>
    </row>
    <row r="15" spans="1:16">
      <c r="A15" s="54" t="s">
        <v>157</v>
      </c>
      <c r="B15" s="54" t="s">
        <v>11</v>
      </c>
      <c r="C15" s="54">
        <v>1</v>
      </c>
      <c r="D15" s="66">
        <v>150000</v>
      </c>
      <c r="E15" s="67"/>
      <c r="F15" s="68"/>
      <c r="G15" s="58">
        <f>D15/A8</f>
        <v>17.481295014334663</v>
      </c>
      <c r="H15" s="59"/>
      <c r="I15" s="74">
        <f t="shared" si="0"/>
        <v>1.4567745845278885</v>
      </c>
    </row>
    <row r="16" spans="1:16">
      <c r="A16" s="54" t="s">
        <v>158</v>
      </c>
      <c r="B16" s="54" t="s">
        <v>11</v>
      </c>
      <c r="C16" s="54">
        <v>4</v>
      </c>
      <c r="D16" s="66">
        <v>24000</v>
      </c>
      <c r="E16" s="67"/>
      <c r="F16" s="68"/>
      <c r="G16" s="58">
        <f>D16/A8</f>
        <v>2.7970072022935457</v>
      </c>
      <c r="H16" s="59"/>
      <c r="I16" s="74">
        <f t="shared" si="0"/>
        <v>0.23308393352446213</v>
      </c>
    </row>
    <row r="17" spans="1:9">
      <c r="A17" s="81" t="s">
        <v>30</v>
      </c>
      <c r="B17" s="54"/>
      <c r="C17" s="54"/>
      <c r="D17" s="82">
        <v>729000</v>
      </c>
      <c r="E17" s="83"/>
      <c r="F17" s="83"/>
      <c r="G17" s="82">
        <f>D17/A8</f>
        <v>84.959093769666453</v>
      </c>
      <c r="H17" s="83"/>
      <c r="I17" s="84">
        <f t="shared" si="0"/>
        <v>7.0799244808055377</v>
      </c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 t="s">
        <v>159</v>
      </c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</sheetData>
  <mergeCells count="25">
    <mergeCell ref="D17:F17"/>
    <mergeCell ref="G17:H17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107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160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161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3639.6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162</v>
      </c>
      <c r="B11" s="54" t="s">
        <v>11</v>
      </c>
      <c r="C11" s="54">
        <v>1</v>
      </c>
      <c r="D11" s="55">
        <v>300000</v>
      </c>
      <c r="E11" s="67"/>
      <c r="F11" s="68"/>
      <c r="G11" s="55">
        <f>D11/A8</f>
        <v>82.426640290141776</v>
      </c>
      <c r="H11" s="68"/>
      <c r="I11" s="75">
        <f>G20/12</f>
        <v>10.074367146572884</v>
      </c>
    </row>
    <row r="12" spans="1:16">
      <c r="A12" s="54" t="s">
        <v>163</v>
      </c>
      <c r="B12" s="54" t="s">
        <v>11</v>
      </c>
      <c r="C12" s="54">
        <v>60</v>
      </c>
      <c r="D12" s="66">
        <v>24000</v>
      </c>
      <c r="E12" s="67"/>
      <c r="F12" s="68"/>
      <c r="G12" s="58">
        <f>D12/A8</f>
        <v>6.5941312232113418</v>
      </c>
      <c r="H12" s="59"/>
      <c r="I12" s="54"/>
    </row>
    <row r="13" spans="1:16">
      <c r="A13" s="54" t="s">
        <v>46</v>
      </c>
      <c r="B13" s="54" t="s">
        <v>11</v>
      </c>
      <c r="C13" s="54">
        <v>25</v>
      </c>
      <c r="D13" s="66">
        <v>5000</v>
      </c>
      <c r="E13" s="67"/>
      <c r="F13" s="68"/>
      <c r="G13" s="58">
        <f>D13/A8</f>
        <v>1.3737773381690297</v>
      </c>
      <c r="H13" s="59"/>
      <c r="I13" s="54"/>
    </row>
    <row r="14" spans="1:16">
      <c r="A14" s="54" t="s">
        <v>164</v>
      </c>
      <c r="B14" s="54" t="s">
        <v>11</v>
      </c>
      <c r="C14" s="54">
        <v>12</v>
      </c>
      <c r="D14" s="66">
        <v>2800</v>
      </c>
      <c r="E14" s="67"/>
      <c r="F14" s="68"/>
      <c r="G14" s="58">
        <f>D14/A8</f>
        <v>0.76931530937465653</v>
      </c>
      <c r="H14" s="59"/>
      <c r="I14" s="54"/>
    </row>
    <row r="15" spans="1:16">
      <c r="A15" s="54" t="s">
        <v>165</v>
      </c>
      <c r="B15" s="54" t="s">
        <v>11</v>
      </c>
      <c r="C15" s="54">
        <v>6</v>
      </c>
      <c r="D15" s="66">
        <v>30000</v>
      </c>
      <c r="E15" s="67"/>
      <c r="F15" s="68"/>
      <c r="G15" s="58">
        <f>D15/A8</f>
        <v>8.2426640290141773</v>
      </c>
      <c r="H15" s="59"/>
      <c r="I15" s="54"/>
    </row>
    <row r="16" spans="1:16">
      <c r="A16" s="54" t="s">
        <v>166</v>
      </c>
      <c r="B16" s="54" t="s">
        <v>27</v>
      </c>
      <c r="C16" s="54">
        <v>28</v>
      </c>
      <c r="D16" s="66">
        <v>3200</v>
      </c>
      <c r="E16" s="67"/>
      <c r="F16" s="68"/>
      <c r="G16" s="58">
        <f>D16/A8</f>
        <v>0.87921749642817892</v>
      </c>
      <c r="H16" s="59"/>
      <c r="I16" s="54"/>
    </row>
    <row r="17" spans="1:9">
      <c r="A17" s="54" t="s">
        <v>167</v>
      </c>
      <c r="B17" s="54" t="s">
        <v>11</v>
      </c>
      <c r="C17" s="54">
        <v>5</v>
      </c>
      <c r="D17" s="66">
        <v>25000</v>
      </c>
      <c r="E17" s="67"/>
      <c r="F17" s="68"/>
      <c r="G17" s="58">
        <f>D17/A8</f>
        <v>6.868886690845148</v>
      </c>
      <c r="H17" s="59"/>
      <c r="I17" s="54"/>
    </row>
    <row r="18" spans="1:9">
      <c r="A18" s="54" t="s">
        <v>168</v>
      </c>
      <c r="B18" s="54" t="s">
        <v>13</v>
      </c>
      <c r="C18" s="54">
        <v>120</v>
      </c>
      <c r="D18" s="69"/>
      <c r="E18" s="70">
        <v>90000</v>
      </c>
      <c r="F18" s="71"/>
      <c r="G18" s="72"/>
      <c r="H18" s="73"/>
      <c r="I18" s="54"/>
    </row>
    <row r="19" spans="1:9" ht="75">
      <c r="A19" s="53" t="s">
        <v>17</v>
      </c>
      <c r="B19" s="54" t="s">
        <v>18</v>
      </c>
      <c r="C19" s="54">
        <v>54</v>
      </c>
      <c r="D19" s="55">
        <v>50000</v>
      </c>
      <c r="E19" s="67"/>
      <c r="F19" s="68"/>
      <c r="G19" s="58">
        <f>D19/A8</f>
        <v>13.737773381690296</v>
      </c>
      <c r="H19" s="59"/>
      <c r="I19" s="54"/>
    </row>
    <row r="20" spans="1:9">
      <c r="A20" s="54" t="s">
        <v>30</v>
      </c>
      <c r="B20" s="54"/>
      <c r="C20" s="54"/>
      <c r="D20" s="60">
        <f>SUM(D11:F19)</f>
        <v>530000</v>
      </c>
      <c r="E20" s="61"/>
      <c r="F20" s="61"/>
      <c r="G20" s="60">
        <f>SUM(G11:H19)</f>
        <v>120.89240575887462</v>
      </c>
      <c r="H20" s="61"/>
      <c r="I20" s="54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  <row r="26" spans="1:9">
      <c r="A26" s="62" t="s">
        <v>20</v>
      </c>
      <c r="B26" s="62"/>
      <c r="C26" s="62" t="s">
        <v>21</v>
      </c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  <c r="B28" s="62"/>
      <c r="C28" s="62"/>
      <c r="D28" s="62"/>
      <c r="E28" s="62"/>
      <c r="F28" s="62"/>
      <c r="G28" s="62"/>
      <c r="H28" s="62"/>
      <c r="I28" s="62"/>
    </row>
  </sheetData>
  <mergeCells count="29">
    <mergeCell ref="D17:F17"/>
    <mergeCell ref="G17:H17"/>
    <mergeCell ref="D19:F19"/>
    <mergeCell ref="G19:H19"/>
    <mergeCell ref="D20:F20"/>
    <mergeCell ref="G20:H20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169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170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7158.2</v>
      </c>
    </row>
    <row r="9" spans="1:15" ht="18.75" customHeight="1">
      <c r="A9" s="85" t="s">
        <v>4</v>
      </c>
      <c r="B9" s="86" t="s">
        <v>5</v>
      </c>
      <c r="C9" s="8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54" t="s">
        <v>171</v>
      </c>
      <c r="B10" s="54" t="s">
        <v>11</v>
      </c>
      <c r="C10" s="54">
        <v>6</v>
      </c>
      <c r="D10" s="55">
        <v>1000</v>
      </c>
      <c r="E10" s="56"/>
      <c r="F10" s="57"/>
      <c r="G10" s="88">
        <f>D10/A8</f>
        <v>0.13969992456204075</v>
      </c>
      <c r="H10" s="88"/>
    </row>
    <row r="11" spans="1:15">
      <c r="A11" s="54" t="s">
        <v>172</v>
      </c>
      <c r="B11" s="54" t="s">
        <v>27</v>
      </c>
      <c r="C11" s="54">
        <v>17</v>
      </c>
      <c r="D11" s="55">
        <v>5000</v>
      </c>
      <c r="E11" s="56"/>
      <c r="F11" s="57"/>
      <c r="G11" s="88">
        <f>D11/A8</f>
        <v>0.69849962281020372</v>
      </c>
      <c r="H11" s="88"/>
    </row>
    <row r="12" spans="1:15">
      <c r="A12" s="54" t="s">
        <v>173</v>
      </c>
      <c r="B12" s="54" t="s">
        <v>27</v>
      </c>
      <c r="C12" s="54">
        <v>15</v>
      </c>
      <c r="D12" s="55">
        <v>1500</v>
      </c>
      <c r="E12" s="56"/>
      <c r="F12" s="57"/>
      <c r="G12" s="88">
        <f>D12/A8</f>
        <v>0.20954988684306111</v>
      </c>
      <c r="H12" s="88"/>
    </row>
    <row r="13" spans="1:15">
      <c r="A13" s="54" t="s">
        <v>174</v>
      </c>
      <c r="B13" s="54" t="s">
        <v>11</v>
      </c>
      <c r="C13" s="54">
        <v>1</v>
      </c>
      <c r="D13" s="55">
        <v>2500</v>
      </c>
      <c r="E13" s="56"/>
      <c r="F13" s="57"/>
      <c r="G13" s="88">
        <f>D13/A8</f>
        <v>0.34924981140510186</v>
      </c>
      <c r="H13" s="88"/>
    </row>
    <row r="14" spans="1:15">
      <c r="A14" s="54" t="s">
        <v>139</v>
      </c>
      <c r="B14" s="54" t="s">
        <v>77</v>
      </c>
      <c r="C14" s="54">
        <v>30</v>
      </c>
      <c r="D14" s="55">
        <v>30000</v>
      </c>
      <c r="E14" s="56"/>
      <c r="F14" s="57"/>
      <c r="G14" s="88">
        <f>D14/A8</f>
        <v>4.1909977368612221</v>
      </c>
      <c r="H14" s="88"/>
    </row>
    <row r="15" spans="1:15">
      <c r="A15" s="54" t="s">
        <v>175</v>
      </c>
      <c r="B15" s="54" t="s">
        <v>11</v>
      </c>
      <c r="C15" s="54">
        <v>30</v>
      </c>
      <c r="D15" s="55">
        <v>12000</v>
      </c>
      <c r="E15" s="56"/>
      <c r="F15" s="57"/>
      <c r="G15" s="88">
        <f>D15/A8</f>
        <v>1.6763990947444889</v>
      </c>
      <c r="H15" s="88"/>
    </row>
    <row r="16" spans="1:15">
      <c r="A16" s="54" t="s">
        <v>176</v>
      </c>
      <c r="B16" s="54" t="s">
        <v>27</v>
      </c>
      <c r="C16" s="54">
        <v>4</v>
      </c>
      <c r="D16" s="55">
        <v>1000</v>
      </c>
      <c r="E16" s="56"/>
      <c r="F16" s="57"/>
      <c r="G16" s="88">
        <f>D16/A8</f>
        <v>0.13969992456204075</v>
      </c>
      <c r="H16" s="88"/>
    </row>
    <row r="17" spans="1:9">
      <c r="A17" s="54" t="s">
        <v>92</v>
      </c>
      <c r="B17" s="54" t="s">
        <v>27</v>
      </c>
      <c r="C17" s="54">
        <v>100</v>
      </c>
      <c r="D17" s="55">
        <v>100000</v>
      </c>
      <c r="E17" s="56"/>
      <c r="F17" s="57"/>
      <c r="G17" s="88">
        <f>D17/A8</f>
        <v>13.969992456204073</v>
      </c>
      <c r="H17" s="88"/>
    </row>
    <row r="18" spans="1:9">
      <c r="A18" s="54" t="s">
        <v>110</v>
      </c>
      <c r="B18" s="54" t="s">
        <v>27</v>
      </c>
      <c r="C18" s="54">
        <v>2</v>
      </c>
      <c r="D18" s="55">
        <v>1000</v>
      </c>
      <c r="E18" s="56"/>
      <c r="F18" s="57"/>
      <c r="G18" s="88">
        <f>D18/A8</f>
        <v>0.13969992456204075</v>
      </c>
      <c r="H18" s="88"/>
    </row>
    <row r="19" spans="1:9">
      <c r="A19" s="54" t="s">
        <v>46</v>
      </c>
      <c r="B19" s="54" t="s">
        <v>11</v>
      </c>
      <c r="C19" s="54">
        <v>50</v>
      </c>
      <c r="D19" s="55">
        <v>5000</v>
      </c>
      <c r="E19" s="56"/>
      <c r="F19" s="57"/>
      <c r="G19" s="58">
        <f>D19/A8</f>
        <v>0.69849962281020372</v>
      </c>
      <c r="H19" s="59"/>
    </row>
    <row r="20" spans="1:9" ht="30">
      <c r="A20" s="53" t="s">
        <v>148</v>
      </c>
      <c r="B20" s="54" t="s">
        <v>11</v>
      </c>
      <c r="C20" s="54">
        <v>1</v>
      </c>
      <c r="D20" s="89"/>
      <c r="E20" s="90">
        <v>200000</v>
      </c>
      <c r="F20" s="91"/>
      <c r="G20" s="72"/>
      <c r="H20" s="73">
        <v>27.94</v>
      </c>
    </row>
    <row r="21" spans="1:9" ht="75">
      <c r="A21" s="53" t="s">
        <v>17</v>
      </c>
      <c r="B21" s="54" t="s">
        <v>122</v>
      </c>
      <c r="C21" s="54">
        <v>144</v>
      </c>
      <c r="D21" s="66">
        <v>100000</v>
      </c>
      <c r="E21" s="67"/>
      <c r="F21" s="68"/>
      <c r="G21" s="58">
        <f>D21/A8</f>
        <v>13.969992456204073</v>
      </c>
      <c r="H21" s="59"/>
    </row>
    <row r="22" spans="1:9">
      <c r="A22" s="54" t="s">
        <v>30</v>
      </c>
      <c r="B22" s="54"/>
      <c r="C22" s="54"/>
      <c r="D22" s="55">
        <f>SUM(D10:F21)</f>
        <v>459000</v>
      </c>
      <c r="E22" s="56"/>
      <c r="F22" s="57"/>
      <c r="G22" s="60">
        <f>D22/A8</f>
        <v>64.122265373976703</v>
      </c>
      <c r="H22" s="61"/>
    </row>
    <row r="23" spans="1:9">
      <c r="A23" s="62"/>
      <c r="B23" s="62"/>
      <c r="C23" s="62"/>
      <c r="D23" s="62"/>
      <c r="E23" s="62"/>
      <c r="F23" s="62"/>
      <c r="G23" s="62"/>
      <c r="H23" s="62"/>
    </row>
    <row r="24" spans="1:9">
      <c r="A24" s="62"/>
      <c r="B24" s="62"/>
      <c r="C24" s="62"/>
      <c r="D24" s="62"/>
      <c r="E24" s="62"/>
      <c r="F24" s="62"/>
      <c r="G24" s="62"/>
      <c r="H24" s="62"/>
    </row>
    <row r="25" spans="1:9">
      <c r="A25" s="62"/>
      <c r="B25" s="62"/>
      <c r="C25" s="62"/>
      <c r="D25" s="62"/>
      <c r="E25" s="62"/>
      <c r="F25" s="62"/>
      <c r="G25" s="62"/>
      <c r="H25" s="62"/>
    </row>
    <row r="26" spans="1:9">
      <c r="A26" s="62" t="s">
        <v>20</v>
      </c>
      <c r="B26" s="62"/>
      <c r="C26" s="62" t="s">
        <v>21</v>
      </c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</row>
    <row r="28" spans="1:9">
      <c r="A28" s="62"/>
      <c r="B28" s="62"/>
      <c r="C28" s="62"/>
      <c r="D28" s="62"/>
      <c r="E28" s="62"/>
      <c r="F28" s="62"/>
      <c r="G28" s="62"/>
      <c r="H28" s="62"/>
    </row>
    <row r="29" spans="1:9">
      <c r="A29" s="62"/>
      <c r="B29" s="62"/>
      <c r="C29" s="62"/>
      <c r="D29" s="62"/>
      <c r="E29" s="62"/>
      <c r="F29" s="62"/>
      <c r="G29" s="62"/>
      <c r="H29" s="62"/>
    </row>
    <row r="30" spans="1:9">
      <c r="B30" s="62"/>
      <c r="C30" s="62"/>
      <c r="D30" s="62"/>
      <c r="E30" s="62"/>
      <c r="F30" s="62"/>
      <c r="G30" s="62"/>
      <c r="H30" s="62"/>
    </row>
  </sheetData>
  <mergeCells count="31">
    <mergeCell ref="D19:F19"/>
    <mergeCell ref="G19:H19"/>
    <mergeCell ref="D21:F21"/>
    <mergeCell ref="G21:H21"/>
    <mergeCell ref="D22:F22"/>
    <mergeCell ref="G22:H22"/>
    <mergeCell ref="D16:F16"/>
    <mergeCell ref="G16:H16"/>
    <mergeCell ref="D17:F17"/>
    <mergeCell ref="G17:H17"/>
    <mergeCell ref="D18:F18"/>
    <mergeCell ref="G18:H18"/>
    <mergeCell ref="D13:F13"/>
    <mergeCell ref="G13:H13"/>
    <mergeCell ref="D14:F14"/>
    <mergeCell ref="G14:H14"/>
    <mergeCell ref="D15:F15"/>
    <mergeCell ref="G15:H15"/>
    <mergeCell ref="D10:F10"/>
    <mergeCell ref="G10:H10"/>
    <mergeCell ref="D11:F11"/>
    <mergeCell ref="G11:H11"/>
    <mergeCell ref="D12:F12"/>
    <mergeCell ref="G12:H12"/>
    <mergeCell ref="F1:H1"/>
    <mergeCell ref="A2:L2"/>
    <mergeCell ref="A3:L3"/>
    <mergeCell ref="A4:L4"/>
    <mergeCell ref="A5:L5"/>
    <mergeCell ref="D9:F9"/>
    <mergeCell ref="G9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G6" sqref="G6"/>
    </sheetView>
  </sheetViews>
  <sheetFormatPr defaultRowHeight="15"/>
  <cols>
    <col min="1" max="1" width="46.42578125" customWidth="1"/>
    <col min="3" max="3" width="15.5703125" customWidth="1"/>
    <col min="6" max="6" width="0.28515625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22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5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1"/>
      <c r="N2" s="31"/>
      <c r="O2" s="31"/>
    </row>
    <row r="3" spans="1:15" ht="18.7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8039.4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40" t="s">
        <v>26</v>
      </c>
      <c r="B11" s="41" t="s">
        <v>27</v>
      </c>
      <c r="C11" s="42">
        <v>5</v>
      </c>
      <c r="D11" s="43">
        <v>5200</v>
      </c>
      <c r="E11" s="44"/>
      <c r="F11" s="45"/>
      <c r="G11" s="46">
        <f>D11/A8</f>
        <v>0.64681443888847434</v>
      </c>
      <c r="H11" s="47"/>
    </row>
    <row r="12" spans="1:15">
      <c r="A12" s="40" t="s">
        <v>28</v>
      </c>
      <c r="B12" s="41" t="s">
        <v>13</v>
      </c>
      <c r="C12" s="42">
        <v>10</v>
      </c>
      <c r="D12" s="48"/>
      <c r="E12" s="49">
        <v>6140</v>
      </c>
      <c r="F12" s="50"/>
      <c r="G12" s="51"/>
      <c r="H12" s="52">
        <v>0.76</v>
      </c>
    </row>
    <row r="13" spans="1:15">
      <c r="A13" s="53" t="s">
        <v>29</v>
      </c>
      <c r="B13" s="54" t="s">
        <v>13</v>
      </c>
      <c r="C13" s="54">
        <v>30</v>
      </c>
      <c r="D13" s="55">
        <v>30000</v>
      </c>
      <c r="E13" s="56"/>
      <c r="F13" s="57"/>
      <c r="G13" s="58">
        <f>D13/A8</f>
        <v>3.7316217628181207</v>
      </c>
      <c r="H13" s="59"/>
    </row>
    <row r="14" spans="1:15">
      <c r="A14" s="54" t="s">
        <v>30</v>
      </c>
      <c r="B14" s="54"/>
      <c r="C14" s="54"/>
      <c r="D14" s="60">
        <v>41340</v>
      </c>
      <c r="E14" s="61"/>
      <c r="F14" s="61"/>
      <c r="G14" s="60">
        <f>D14/A8</f>
        <v>5.1421747891633709</v>
      </c>
      <c r="H14" s="61"/>
    </row>
    <row r="15" spans="1:15">
      <c r="A15" s="62"/>
      <c r="B15" s="62"/>
      <c r="C15" s="62"/>
      <c r="D15" s="62"/>
      <c r="E15" s="62"/>
      <c r="F15" s="62"/>
      <c r="G15" s="62"/>
      <c r="H15" s="62"/>
    </row>
    <row r="16" spans="1:15">
      <c r="A16" s="62"/>
      <c r="B16" s="62"/>
      <c r="C16" s="62"/>
      <c r="D16" s="62"/>
      <c r="E16" s="62"/>
      <c r="F16" s="62"/>
      <c r="G16" s="62"/>
      <c r="H16" s="62"/>
    </row>
    <row r="17" spans="1:8">
      <c r="A17" s="62"/>
      <c r="B17" s="62"/>
      <c r="C17" s="62"/>
      <c r="D17" s="62"/>
      <c r="E17" s="62"/>
      <c r="F17" s="62"/>
      <c r="G17" s="62"/>
      <c r="H17" s="62"/>
    </row>
    <row r="18" spans="1:8">
      <c r="A18" s="62"/>
      <c r="B18" s="62"/>
      <c r="C18" s="62"/>
      <c r="D18" s="62"/>
      <c r="E18" s="62"/>
      <c r="F18" s="62"/>
      <c r="G18" s="62"/>
      <c r="H18" s="62"/>
    </row>
    <row r="19" spans="1:8">
      <c r="A19" s="62"/>
      <c r="B19" s="62"/>
      <c r="C19" s="62"/>
      <c r="D19" s="62"/>
      <c r="E19" s="62"/>
      <c r="F19" s="62"/>
      <c r="G19" s="62"/>
      <c r="H19" s="62"/>
    </row>
    <row r="20" spans="1:8">
      <c r="A20" s="63" t="s">
        <v>31</v>
      </c>
      <c r="B20" s="62" t="s">
        <v>21</v>
      </c>
      <c r="C20" s="62"/>
      <c r="D20" s="62"/>
      <c r="E20" s="62"/>
      <c r="F20" s="62"/>
      <c r="G20" s="62"/>
      <c r="H20" s="62"/>
    </row>
    <row r="21" spans="1:8">
      <c r="A21" s="62"/>
      <c r="B21" s="62"/>
      <c r="C21" s="62"/>
      <c r="D21" s="62"/>
      <c r="E21" s="62"/>
      <c r="F21" s="62"/>
      <c r="G21" s="62"/>
      <c r="H21" s="62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</sheetData>
  <mergeCells count="16">
    <mergeCell ref="D11:F11"/>
    <mergeCell ref="G11:H11"/>
    <mergeCell ref="D13:F13"/>
    <mergeCell ref="G13:H13"/>
    <mergeCell ref="D14:F14"/>
    <mergeCell ref="G14:H14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9"/>
  <sheetViews>
    <sheetView topLeftCell="A10"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177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178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2934.1</v>
      </c>
    </row>
    <row r="9" spans="1:15" ht="18.75" customHeight="1">
      <c r="A9" s="85" t="s">
        <v>4</v>
      </c>
      <c r="B9" s="86" t="s">
        <v>5</v>
      </c>
      <c r="C9" s="8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54" t="s">
        <v>171</v>
      </c>
      <c r="B10" s="54" t="s">
        <v>11</v>
      </c>
      <c r="C10" s="54">
        <v>6</v>
      </c>
      <c r="D10" s="55">
        <v>1000</v>
      </c>
      <c r="E10" s="56"/>
      <c r="F10" s="57"/>
      <c r="G10" s="88">
        <f>D10/A8</f>
        <v>0.34082001295116049</v>
      </c>
      <c r="H10" s="88"/>
    </row>
    <row r="11" spans="1:15">
      <c r="A11" s="54" t="s">
        <v>172</v>
      </c>
      <c r="B11" s="54" t="s">
        <v>27</v>
      </c>
      <c r="C11" s="54">
        <v>17</v>
      </c>
      <c r="D11" s="55">
        <v>5000</v>
      </c>
      <c r="E11" s="56"/>
      <c r="F11" s="57"/>
      <c r="G11" s="88">
        <f>D11/A8</f>
        <v>1.7041000647558024</v>
      </c>
      <c r="H11" s="88"/>
    </row>
    <row r="12" spans="1:15">
      <c r="A12" s="54" t="s">
        <v>139</v>
      </c>
      <c r="B12" s="54" t="s">
        <v>77</v>
      </c>
      <c r="C12" s="54">
        <v>30</v>
      </c>
      <c r="D12" s="55">
        <v>30000</v>
      </c>
      <c r="E12" s="56"/>
      <c r="F12" s="57"/>
      <c r="G12" s="88">
        <f>D12/A8</f>
        <v>10.224600388534816</v>
      </c>
      <c r="H12" s="88"/>
    </row>
    <row r="13" spans="1:15">
      <c r="A13" s="54" t="s">
        <v>176</v>
      </c>
      <c r="B13" s="54" t="s">
        <v>27</v>
      </c>
      <c r="C13" s="54">
        <v>4</v>
      </c>
      <c r="D13" s="55">
        <v>1000</v>
      </c>
      <c r="E13" s="56"/>
      <c r="F13" s="57"/>
      <c r="G13" s="88">
        <f>D13/A8</f>
        <v>0.34082001295116049</v>
      </c>
      <c r="H13" s="88"/>
    </row>
    <row r="14" spans="1:15">
      <c r="A14" s="54" t="s">
        <v>92</v>
      </c>
      <c r="B14" s="54" t="s">
        <v>27</v>
      </c>
      <c r="C14" s="54">
        <v>1500</v>
      </c>
      <c r="D14" s="55">
        <v>900000</v>
      </c>
      <c r="E14" s="56"/>
      <c r="F14" s="57"/>
      <c r="G14" s="88">
        <f>D14/A8</f>
        <v>306.73801165604448</v>
      </c>
      <c r="H14" s="88"/>
    </row>
    <row r="15" spans="1:15">
      <c r="A15" s="54" t="s">
        <v>168</v>
      </c>
      <c r="B15" s="54" t="s">
        <v>13</v>
      </c>
      <c r="C15" s="54">
        <v>170</v>
      </c>
      <c r="D15" s="89"/>
      <c r="E15" s="90">
        <v>200000</v>
      </c>
      <c r="F15" s="91"/>
      <c r="G15" s="75"/>
      <c r="H15" s="75">
        <v>68.16</v>
      </c>
    </row>
    <row r="16" spans="1:15">
      <c r="A16" s="54" t="s">
        <v>110</v>
      </c>
      <c r="B16" s="54" t="s">
        <v>27</v>
      </c>
      <c r="C16" s="54">
        <v>2</v>
      </c>
      <c r="D16" s="55">
        <v>1000</v>
      </c>
      <c r="E16" s="56"/>
      <c r="F16" s="57"/>
      <c r="G16" s="88">
        <f>D16/A8</f>
        <v>0.34082001295116049</v>
      </c>
      <c r="H16" s="88"/>
    </row>
    <row r="17" spans="1:9">
      <c r="A17" s="54" t="s">
        <v>179</v>
      </c>
      <c r="B17" s="54" t="s">
        <v>11</v>
      </c>
      <c r="C17" s="54">
        <v>2</v>
      </c>
      <c r="D17" s="89">
        <v>18000</v>
      </c>
      <c r="E17" s="90"/>
      <c r="F17" s="91"/>
      <c r="G17" s="72">
        <v>6.13</v>
      </c>
      <c r="H17" s="73"/>
    </row>
    <row r="18" spans="1:9">
      <c r="A18" s="54" t="s">
        <v>46</v>
      </c>
      <c r="B18" s="54" t="s">
        <v>11</v>
      </c>
      <c r="C18" s="54">
        <v>50</v>
      </c>
      <c r="D18" s="55">
        <v>5000</v>
      </c>
      <c r="E18" s="56"/>
      <c r="F18" s="57"/>
      <c r="G18" s="58">
        <f>D18/A8</f>
        <v>1.7041000647558024</v>
      </c>
      <c r="H18" s="59"/>
    </row>
    <row r="19" spans="1:9" ht="30">
      <c r="A19" s="53" t="s">
        <v>148</v>
      </c>
      <c r="B19" s="54" t="s">
        <v>11</v>
      </c>
      <c r="C19" s="54">
        <v>1</v>
      </c>
      <c r="D19" s="89"/>
      <c r="E19" s="90">
        <v>200000</v>
      </c>
      <c r="F19" s="91"/>
      <c r="G19" s="72"/>
      <c r="H19" s="73">
        <v>27.94</v>
      </c>
    </row>
    <row r="20" spans="1:9" ht="75">
      <c r="A20" s="53" t="s">
        <v>17</v>
      </c>
      <c r="B20" s="54" t="s">
        <v>122</v>
      </c>
      <c r="C20" s="54">
        <v>144</v>
      </c>
      <c r="D20" s="66">
        <v>100000</v>
      </c>
      <c r="E20" s="67"/>
      <c r="F20" s="68"/>
      <c r="G20" s="58">
        <f>D20/A8</f>
        <v>34.082001295116051</v>
      </c>
      <c r="H20" s="59"/>
    </row>
    <row r="21" spans="1:9">
      <c r="A21" s="54" t="s">
        <v>30</v>
      </c>
      <c r="B21" s="54"/>
      <c r="C21" s="54"/>
      <c r="D21" s="55">
        <f>SUM(D10:F20)</f>
        <v>1461000</v>
      </c>
      <c r="E21" s="56"/>
      <c r="F21" s="57"/>
      <c r="G21" s="60">
        <f>D21/A8</f>
        <v>497.9380389216455</v>
      </c>
      <c r="H21" s="61"/>
    </row>
    <row r="22" spans="1:9">
      <c r="A22" s="62"/>
      <c r="B22" s="62"/>
      <c r="C22" s="62"/>
      <c r="D22" s="62"/>
      <c r="E22" s="62"/>
      <c r="F22" s="62"/>
      <c r="G22" s="62"/>
      <c r="H22" s="62"/>
    </row>
    <row r="23" spans="1:9">
      <c r="A23" s="62"/>
      <c r="B23" s="62"/>
      <c r="C23" s="62"/>
      <c r="D23" s="62"/>
      <c r="E23" s="62"/>
      <c r="F23" s="62"/>
      <c r="G23" s="62"/>
      <c r="H23" s="62"/>
    </row>
    <row r="24" spans="1:9">
      <c r="A24" s="62"/>
      <c r="B24" s="62"/>
      <c r="C24" s="62"/>
      <c r="D24" s="62"/>
      <c r="E24" s="62"/>
      <c r="F24" s="62"/>
      <c r="G24" s="62"/>
      <c r="H24" s="62"/>
    </row>
    <row r="25" spans="1:9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</row>
    <row r="27" spans="1:9">
      <c r="A27" s="62"/>
      <c r="B27" s="62"/>
      <c r="C27" s="62"/>
      <c r="D27" s="62"/>
      <c r="E27" s="62"/>
      <c r="F27" s="62"/>
      <c r="G27" s="62"/>
      <c r="H27" s="62"/>
    </row>
    <row r="28" spans="1:9">
      <c r="A28" s="62"/>
      <c r="B28" s="62"/>
      <c r="C28" s="62"/>
      <c r="D28" s="62"/>
      <c r="E28" s="62"/>
      <c r="F28" s="62"/>
      <c r="G28" s="62"/>
      <c r="H28" s="62"/>
    </row>
    <row r="29" spans="1:9">
      <c r="B29" s="62"/>
      <c r="C29" s="62"/>
      <c r="D29" s="62"/>
      <c r="E29" s="62"/>
      <c r="F29" s="62"/>
      <c r="G29" s="62"/>
      <c r="H29" s="62"/>
    </row>
  </sheetData>
  <mergeCells count="25">
    <mergeCell ref="D21:F21"/>
    <mergeCell ref="G21:H21"/>
    <mergeCell ref="D20:F20"/>
    <mergeCell ref="G20:H20"/>
    <mergeCell ref="D16:F16"/>
    <mergeCell ref="G16:H16"/>
    <mergeCell ref="D18:F18"/>
    <mergeCell ref="G18:H18"/>
    <mergeCell ref="D13:F13"/>
    <mergeCell ref="G13:H13"/>
    <mergeCell ref="D14:F14"/>
    <mergeCell ref="G14:H14"/>
    <mergeCell ref="D10:F10"/>
    <mergeCell ref="G10:H10"/>
    <mergeCell ref="D11:F11"/>
    <mergeCell ref="G11:H11"/>
    <mergeCell ref="D12:F12"/>
    <mergeCell ref="G12:H12"/>
    <mergeCell ref="F1:H1"/>
    <mergeCell ref="A2:L2"/>
    <mergeCell ref="A3:L3"/>
    <mergeCell ref="A4:L4"/>
    <mergeCell ref="A5:L5"/>
    <mergeCell ref="D9:F9"/>
    <mergeCell ref="G9:H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0.140625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107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180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181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1883.1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182</v>
      </c>
      <c r="B11" s="54">
        <v>1</v>
      </c>
      <c r="C11" s="54">
        <v>1</v>
      </c>
      <c r="D11" s="55">
        <v>50000</v>
      </c>
      <c r="E11" s="67"/>
      <c r="F11" s="68"/>
      <c r="G11" s="55">
        <f>D11/A8</f>
        <v>26.551962190005842</v>
      </c>
      <c r="H11" s="68"/>
    </row>
    <row r="12" spans="1:15">
      <c r="A12" s="54" t="s">
        <v>183</v>
      </c>
      <c r="B12" s="54" t="s">
        <v>11</v>
      </c>
      <c r="C12" s="54">
        <v>3</v>
      </c>
      <c r="D12" s="66">
        <v>4000</v>
      </c>
      <c r="E12" s="67"/>
      <c r="F12" s="68"/>
      <c r="G12" s="58">
        <f>D12/A8</f>
        <v>2.1241569752004672</v>
      </c>
      <c r="H12" s="59"/>
    </row>
    <row r="13" spans="1:15">
      <c r="A13" s="54" t="s">
        <v>184</v>
      </c>
      <c r="B13" s="54" t="s">
        <v>11</v>
      </c>
      <c r="C13" s="54">
        <v>2</v>
      </c>
      <c r="D13" s="66">
        <v>3000</v>
      </c>
      <c r="E13" s="67"/>
      <c r="F13" s="68"/>
      <c r="G13" s="58">
        <f>D13/A8</f>
        <v>1.5931177314003506</v>
      </c>
      <c r="H13" s="59"/>
    </row>
    <row r="14" spans="1:15" ht="75">
      <c r="A14" s="53" t="s">
        <v>17</v>
      </c>
      <c r="B14" s="54" t="s">
        <v>18</v>
      </c>
      <c r="C14" s="54">
        <v>19</v>
      </c>
      <c r="D14" s="55">
        <v>25000</v>
      </c>
      <c r="E14" s="67"/>
      <c r="F14" s="68"/>
      <c r="G14" s="58">
        <v>13.28</v>
      </c>
      <c r="H14" s="59"/>
      <c r="I14" s="62"/>
    </row>
    <row r="15" spans="1:15">
      <c r="A15" s="54" t="s">
        <v>185</v>
      </c>
      <c r="B15" s="54" t="s">
        <v>11</v>
      </c>
      <c r="C15" s="54">
        <v>20</v>
      </c>
      <c r="D15" s="55">
        <v>10000</v>
      </c>
      <c r="E15" s="67"/>
      <c r="F15" s="68"/>
      <c r="G15" s="58">
        <f>D15/A8</f>
        <v>5.3103924380011689</v>
      </c>
      <c r="H15" s="59"/>
    </row>
    <row r="16" spans="1:15">
      <c r="A16" s="54" t="s">
        <v>30</v>
      </c>
      <c r="B16" s="54"/>
      <c r="C16" s="54"/>
      <c r="D16" s="60">
        <f>SUM(D11:F15)</f>
        <v>92000</v>
      </c>
      <c r="E16" s="61"/>
      <c r="F16" s="61"/>
      <c r="G16" s="60">
        <f>SUM(G11:H15)</f>
        <v>48.859629334607824</v>
      </c>
      <c r="H16" s="61"/>
    </row>
    <row r="17" spans="1:9">
      <c r="A17" s="62"/>
      <c r="B17" s="62"/>
      <c r="C17" s="62"/>
      <c r="D17" s="62"/>
      <c r="E17" s="62"/>
      <c r="F17" s="62"/>
      <c r="G17" s="62"/>
      <c r="H17" s="62"/>
    </row>
    <row r="18" spans="1:9">
      <c r="A18" s="62"/>
      <c r="B18" s="62"/>
      <c r="C18" s="62"/>
      <c r="D18" s="62"/>
      <c r="E18" s="62"/>
      <c r="F18" s="62"/>
      <c r="G18" s="62"/>
      <c r="H18" s="62"/>
    </row>
    <row r="19" spans="1:9">
      <c r="A19" s="62"/>
      <c r="B19" s="62"/>
      <c r="C19" s="62"/>
      <c r="D19" s="62"/>
      <c r="E19" s="62"/>
      <c r="F19" s="62"/>
      <c r="G19" s="62"/>
      <c r="H19" s="62"/>
    </row>
    <row r="20" spans="1:9">
      <c r="A20" s="62"/>
      <c r="B20" s="62"/>
      <c r="C20" s="62"/>
      <c r="D20" s="62"/>
      <c r="E20" s="62"/>
      <c r="F20" s="62"/>
      <c r="G20" s="62"/>
      <c r="H20" s="62"/>
    </row>
    <row r="21" spans="1:9">
      <c r="A21" s="62" t="s">
        <v>20</v>
      </c>
      <c r="B21" s="62"/>
      <c r="C21" s="62" t="s">
        <v>21</v>
      </c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</row>
    <row r="23" spans="1:9">
      <c r="A23" s="62"/>
      <c r="B23" s="62"/>
      <c r="C23" s="62"/>
      <c r="D23" s="62"/>
      <c r="E23" s="62"/>
      <c r="F23" s="62"/>
      <c r="G23" s="62"/>
      <c r="H23" s="62"/>
    </row>
    <row r="24" spans="1:9">
      <c r="A24" s="62"/>
      <c r="B24" s="62"/>
      <c r="C24" s="62"/>
      <c r="D24" s="62"/>
      <c r="E24" s="62"/>
      <c r="F24" s="62"/>
      <c r="G24" s="62"/>
      <c r="H24" s="62"/>
    </row>
  </sheetData>
  <mergeCells count="22">
    <mergeCell ref="D14:F14"/>
    <mergeCell ref="G14:H14"/>
    <mergeCell ref="D15:F15"/>
    <mergeCell ref="G15:H15"/>
    <mergeCell ref="D16:F16"/>
    <mergeCell ref="G16:H16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186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187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371.2</v>
      </c>
    </row>
    <row r="9" spans="1:15" ht="18.75" customHeight="1">
      <c r="A9" s="85" t="s">
        <v>4</v>
      </c>
      <c r="B9" s="86" t="s">
        <v>5</v>
      </c>
      <c r="C9" s="8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54" t="s">
        <v>171</v>
      </c>
      <c r="B10" s="54" t="s">
        <v>11</v>
      </c>
      <c r="C10" s="54">
        <v>6</v>
      </c>
      <c r="D10" s="55">
        <v>1000</v>
      </c>
      <c r="E10" s="56"/>
      <c r="F10" s="57"/>
      <c r="G10" s="88">
        <f>D10/A8</f>
        <v>2.6939655172413794</v>
      </c>
      <c r="H10" s="88"/>
    </row>
    <row r="11" spans="1:15">
      <c r="A11" s="54" t="s">
        <v>92</v>
      </c>
      <c r="B11" s="54" t="s">
        <v>27</v>
      </c>
      <c r="C11" s="54">
        <v>450</v>
      </c>
      <c r="D11" s="55">
        <v>500000</v>
      </c>
      <c r="E11" s="56"/>
      <c r="F11" s="57"/>
      <c r="G11" s="88">
        <f>D11/A8</f>
        <v>1346.9827586206898</v>
      </c>
      <c r="H11" s="88"/>
    </row>
    <row r="12" spans="1:15">
      <c r="A12" s="54" t="s">
        <v>168</v>
      </c>
      <c r="B12" s="54" t="s">
        <v>13</v>
      </c>
      <c r="C12" s="54">
        <v>75</v>
      </c>
      <c r="D12" s="89"/>
      <c r="E12" s="90">
        <v>100000</v>
      </c>
      <c r="F12" s="91"/>
      <c r="G12" s="75"/>
      <c r="H12" s="75">
        <v>269.39999999999998</v>
      </c>
    </row>
    <row r="13" spans="1:15">
      <c r="A13" s="54" t="s">
        <v>46</v>
      </c>
      <c r="B13" s="54" t="s">
        <v>11</v>
      </c>
      <c r="C13" s="54">
        <v>4</v>
      </c>
      <c r="D13" s="55">
        <v>2000</v>
      </c>
      <c r="E13" s="56"/>
      <c r="F13" s="57"/>
      <c r="G13" s="58">
        <f>D13/A8</f>
        <v>5.3879310344827589</v>
      </c>
      <c r="H13" s="59"/>
    </row>
    <row r="14" spans="1:15" ht="75">
      <c r="A14" s="53" t="s">
        <v>17</v>
      </c>
      <c r="B14" s="54" t="s">
        <v>122</v>
      </c>
      <c r="C14" s="54">
        <v>9</v>
      </c>
      <c r="D14" s="66">
        <v>15000</v>
      </c>
      <c r="E14" s="67"/>
      <c r="F14" s="68"/>
      <c r="G14" s="58">
        <f>D14/A8</f>
        <v>40.40948275862069</v>
      </c>
      <c r="H14" s="59"/>
    </row>
    <row r="15" spans="1:15">
      <c r="A15" s="54" t="s">
        <v>30</v>
      </c>
      <c r="B15" s="54"/>
      <c r="C15" s="54"/>
      <c r="D15" s="55">
        <f>SUM(D10:F14)</f>
        <v>618000</v>
      </c>
      <c r="E15" s="56"/>
      <c r="F15" s="57"/>
      <c r="G15" s="60">
        <f>D15/A8</f>
        <v>1664.8706896551726</v>
      </c>
      <c r="H15" s="61"/>
    </row>
    <row r="16" spans="1:15">
      <c r="A16" s="62"/>
      <c r="B16" s="62"/>
      <c r="C16" s="62"/>
      <c r="D16" s="62"/>
      <c r="E16" s="62"/>
      <c r="F16" s="62"/>
      <c r="G16" s="62"/>
      <c r="H16" s="62"/>
    </row>
    <row r="17" spans="1:9">
      <c r="A17" s="62"/>
      <c r="B17" s="62"/>
      <c r="C17" s="62"/>
      <c r="D17" s="62"/>
      <c r="E17" s="62"/>
      <c r="F17" s="62"/>
      <c r="G17" s="62"/>
      <c r="H17" s="62"/>
    </row>
    <row r="18" spans="1:9">
      <c r="A18" s="62"/>
      <c r="B18" s="62"/>
      <c r="C18" s="62"/>
      <c r="D18" s="62"/>
      <c r="E18" s="62"/>
      <c r="F18" s="62"/>
      <c r="G18" s="62"/>
      <c r="H18" s="62"/>
    </row>
    <row r="19" spans="1:9">
      <c r="A19" s="62" t="s">
        <v>20</v>
      </c>
      <c r="B19" s="62"/>
      <c r="C19" s="62" t="s">
        <v>21</v>
      </c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</row>
    <row r="21" spans="1:9">
      <c r="A21" s="62"/>
      <c r="B21" s="62"/>
      <c r="C21" s="62"/>
      <c r="D21" s="62"/>
      <c r="E21" s="62"/>
      <c r="F21" s="62"/>
      <c r="G21" s="62"/>
      <c r="H21" s="62"/>
    </row>
    <row r="22" spans="1:9">
      <c r="A22" s="62"/>
      <c r="B22" s="62"/>
      <c r="C22" s="62"/>
      <c r="D22" s="62"/>
      <c r="E22" s="62"/>
      <c r="F22" s="62"/>
      <c r="G22" s="62"/>
      <c r="H22" s="62"/>
    </row>
    <row r="23" spans="1:9">
      <c r="B23" s="62"/>
      <c r="C23" s="62"/>
      <c r="D23" s="62"/>
      <c r="E23" s="62"/>
      <c r="F23" s="62"/>
      <c r="G23" s="62"/>
      <c r="H23" s="62"/>
    </row>
  </sheetData>
  <mergeCells count="17">
    <mergeCell ref="D14:F14"/>
    <mergeCell ref="G14:H14"/>
    <mergeCell ref="D15:F15"/>
    <mergeCell ref="G15:H15"/>
    <mergeCell ref="D10:F10"/>
    <mergeCell ref="G10:H10"/>
    <mergeCell ref="D11:F11"/>
    <mergeCell ref="G11:H11"/>
    <mergeCell ref="D13:F13"/>
    <mergeCell ref="G13:H13"/>
    <mergeCell ref="F1:H1"/>
    <mergeCell ref="A2:L2"/>
    <mergeCell ref="A3:L3"/>
    <mergeCell ref="A4:L4"/>
    <mergeCell ref="A5:L5"/>
    <mergeCell ref="D9:F9"/>
    <mergeCell ref="G9:H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188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189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3520.1</v>
      </c>
    </row>
    <row r="9" spans="1:15" ht="18.75" customHeight="1">
      <c r="A9" s="85" t="s">
        <v>4</v>
      </c>
      <c r="B9" s="86" t="s">
        <v>5</v>
      </c>
      <c r="C9" s="87" t="s">
        <v>6</v>
      </c>
      <c r="D9" s="38" t="s">
        <v>7</v>
      </c>
      <c r="E9" s="38"/>
      <c r="F9" s="38"/>
      <c r="G9" s="38" t="s">
        <v>25</v>
      </c>
      <c r="H9" s="38"/>
    </row>
    <row r="10" spans="1:15" ht="30">
      <c r="A10" s="53" t="s">
        <v>190</v>
      </c>
      <c r="B10" s="54" t="s">
        <v>11</v>
      </c>
      <c r="C10" s="54">
        <v>10</v>
      </c>
      <c r="D10" s="55">
        <v>8000</v>
      </c>
      <c r="E10" s="56"/>
      <c r="F10" s="57"/>
      <c r="G10" s="88">
        <f>D10/A8</f>
        <v>2.2726627084457829</v>
      </c>
      <c r="H10" s="88"/>
    </row>
    <row r="11" spans="1:15">
      <c r="A11" s="54" t="s">
        <v>191</v>
      </c>
      <c r="B11" s="54" t="s">
        <v>11</v>
      </c>
      <c r="C11" s="54">
        <v>5</v>
      </c>
      <c r="D11" s="55">
        <v>75000</v>
      </c>
      <c r="E11" s="56"/>
      <c r="F11" s="57"/>
      <c r="G11" s="88">
        <f>D11/A8</f>
        <v>21.306212891679213</v>
      </c>
      <c r="H11" s="88"/>
    </row>
    <row r="12" spans="1:15">
      <c r="A12" s="54" t="s">
        <v>104</v>
      </c>
      <c r="B12" s="54" t="s">
        <v>13</v>
      </c>
      <c r="C12" s="54">
        <v>30</v>
      </c>
      <c r="D12" s="89">
        <v>40000</v>
      </c>
      <c r="E12" s="90"/>
      <c r="F12" s="91"/>
      <c r="G12" s="58">
        <v>11.36</v>
      </c>
      <c r="H12" s="59"/>
    </row>
    <row r="13" spans="1:15" ht="30">
      <c r="A13" s="53" t="s">
        <v>192</v>
      </c>
      <c r="B13" s="54" t="s">
        <v>77</v>
      </c>
      <c r="C13" s="54">
        <v>200</v>
      </c>
      <c r="D13" s="89"/>
      <c r="E13" s="90">
        <v>200000</v>
      </c>
      <c r="F13" s="91"/>
      <c r="G13" s="72">
        <v>56.82</v>
      </c>
      <c r="H13" s="73"/>
    </row>
    <row r="14" spans="1:15">
      <c r="A14" s="54" t="s">
        <v>168</v>
      </c>
      <c r="B14" s="54" t="s">
        <v>13</v>
      </c>
      <c r="C14" s="54">
        <v>75</v>
      </c>
      <c r="D14" s="89"/>
      <c r="E14" s="90">
        <v>100000</v>
      </c>
      <c r="F14" s="91"/>
      <c r="G14" s="58">
        <v>269.39999999999998</v>
      </c>
      <c r="H14" s="59"/>
    </row>
    <row r="15" spans="1:15">
      <c r="A15" s="54" t="s">
        <v>46</v>
      </c>
      <c r="B15" s="54" t="s">
        <v>11</v>
      </c>
      <c r="C15" s="54">
        <v>36</v>
      </c>
      <c r="D15" s="55">
        <v>100000</v>
      </c>
      <c r="E15" s="56"/>
      <c r="F15" s="57"/>
      <c r="G15" s="58">
        <f>D15/A8</f>
        <v>28.408283855572286</v>
      </c>
      <c r="H15" s="59"/>
    </row>
    <row r="16" spans="1:15" ht="75">
      <c r="A16" s="53" t="s">
        <v>17</v>
      </c>
      <c r="B16" s="54" t="s">
        <v>11</v>
      </c>
      <c r="C16" s="54">
        <v>70</v>
      </c>
      <c r="D16" s="66">
        <v>200000</v>
      </c>
      <c r="E16" s="67"/>
      <c r="F16" s="68"/>
      <c r="G16" s="58">
        <f>D16/A8</f>
        <v>56.816567711144572</v>
      </c>
      <c r="H16" s="59"/>
    </row>
    <row r="17" spans="1:9">
      <c r="A17" s="54" t="s">
        <v>30</v>
      </c>
      <c r="B17" s="54"/>
      <c r="C17" s="54"/>
      <c r="D17" s="55">
        <f>SUM(D10:F16)</f>
        <v>723000</v>
      </c>
      <c r="E17" s="56"/>
      <c r="F17" s="57"/>
      <c r="G17" s="60">
        <f>D17/A8</f>
        <v>205.39189227578763</v>
      </c>
      <c r="H17" s="61"/>
    </row>
    <row r="18" spans="1:9">
      <c r="A18" s="62"/>
      <c r="B18" s="62"/>
      <c r="C18" s="62"/>
      <c r="D18" s="62"/>
      <c r="E18" s="62"/>
      <c r="F18" s="62"/>
      <c r="G18" s="62"/>
      <c r="H18" s="62"/>
    </row>
    <row r="19" spans="1:9">
      <c r="A19" s="62"/>
      <c r="B19" s="62"/>
      <c r="C19" s="62"/>
      <c r="D19" s="62"/>
      <c r="E19" s="62"/>
      <c r="F19" s="62"/>
      <c r="G19" s="62"/>
      <c r="H19" s="62"/>
    </row>
    <row r="20" spans="1:9">
      <c r="A20" s="62"/>
      <c r="B20" s="62"/>
      <c r="C20" s="62"/>
      <c r="D20" s="62"/>
      <c r="E20" s="62"/>
      <c r="F20" s="62"/>
      <c r="G20" s="62"/>
      <c r="H20" s="62"/>
    </row>
    <row r="21" spans="1:9">
      <c r="A21" s="62" t="s">
        <v>20</v>
      </c>
      <c r="B21" s="62"/>
      <c r="C21" s="62" t="s">
        <v>21</v>
      </c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</row>
    <row r="23" spans="1:9">
      <c r="A23" s="62"/>
      <c r="B23" s="62"/>
      <c r="C23" s="62"/>
      <c r="D23" s="62"/>
      <c r="E23" s="62"/>
      <c r="F23" s="62"/>
      <c r="G23" s="62"/>
      <c r="H23" s="62"/>
    </row>
    <row r="24" spans="1:9">
      <c r="A24" s="62"/>
      <c r="B24" s="62"/>
      <c r="C24" s="62"/>
      <c r="D24" s="62"/>
      <c r="E24" s="62"/>
      <c r="F24" s="62"/>
      <c r="G24" s="62"/>
      <c r="H24" s="62"/>
    </row>
    <row r="25" spans="1:9">
      <c r="B25" s="62"/>
      <c r="C25" s="62"/>
      <c r="D25" s="62"/>
      <c r="E25" s="62"/>
      <c r="F25" s="62"/>
      <c r="G25" s="62"/>
      <c r="H25" s="62"/>
    </row>
  </sheetData>
  <mergeCells count="19">
    <mergeCell ref="D15:F15"/>
    <mergeCell ref="G15:H15"/>
    <mergeCell ref="D16:F16"/>
    <mergeCell ref="G16:H16"/>
    <mergeCell ref="D17:F17"/>
    <mergeCell ref="G17:H17"/>
    <mergeCell ref="D10:F10"/>
    <mergeCell ref="G10:H10"/>
    <mergeCell ref="D11:F11"/>
    <mergeCell ref="G11:H11"/>
    <mergeCell ref="G12:H12"/>
    <mergeCell ref="G14:H14"/>
    <mergeCell ref="F1:H1"/>
    <mergeCell ref="A2:L2"/>
    <mergeCell ref="A3:L3"/>
    <mergeCell ref="A4:L4"/>
    <mergeCell ref="A5:L5"/>
    <mergeCell ref="D9:F9"/>
    <mergeCell ref="G9:H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.140625" customWidth="1"/>
    <col min="6" max="6" width="0.140625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107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193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194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5237.8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195</v>
      </c>
      <c r="B11" s="54" t="s">
        <v>11</v>
      </c>
      <c r="C11" s="54">
        <v>2</v>
      </c>
      <c r="D11" s="55">
        <v>400000</v>
      </c>
      <c r="E11" s="67"/>
      <c r="F11" s="68"/>
      <c r="G11" s="58">
        <f>D11/A8</f>
        <v>76.367940738477984</v>
      </c>
      <c r="H11" s="59"/>
    </row>
    <row r="12" spans="1:15">
      <c r="A12" s="54" t="s">
        <v>196</v>
      </c>
      <c r="B12" s="54" t="s">
        <v>11</v>
      </c>
      <c r="C12" s="54">
        <v>1</v>
      </c>
      <c r="D12" s="66">
        <v>7500</v>
      </c>
      <c r="E12" s="67"/>
      <c r="F12" s="68"/>
      <c r="G12" s="58">
        <f>D12/A8</f>
        <v>1.4318988888464621</v>
      </c>
      <c r="H12" s="59"/>
    </row>
    <row r="13" spans="1:15">
      <c r="A13" s="54" t="s">
        <v>111</v>
      </c>
      <c r="B13" s="54" t="s">
        <v>11</v>
      </c>
      <c r="C13" s="54">
        <v>3</v>
      </c>
      <c r="D13" s="55">
        <v>1000</v>
      </c>
      <c r="E13" s="67"/>
      <c r="F13" s="68"/>
      <c r="G13" s="58">
        <f>D13/A8</f>
        <v>0.19091985184619495</v>
      </c>
      <c r="H13" s="59"/>
    </row>
    <row r="14" spans="1:15">
      <c r="A14" s="54" t="s">
        <v>112</v>
      </c>
      <c r="B14" s="54" t="s">
        <v>11</v>
      </c>
      <c r="C14" s="54">
        <v>16</v>
      </c>
      <c r="D14" s="66">
        <v>50000</v>
      </c>
      <c r="E14" s="67"/>
      <c r="F14" s="68"/>
      <c r="G14" s="58">
        <f>D14/A8</f>
        <v>9.5459925923097479</v>
      </c>
      <c r="H14" s="59"/>
    </row>
    <row r="15" spans="1:15">
      <c r="A15" s="54" t="s">
        <v>197</v>
      </c>
      <c r="B15" s="54" t="s">
        <v>146</v>
      </c>
      <c r="C15" s="54">
        <v>1300</v>
      </c>
      <c r="D15" s="66">
        <v>270000</v>
      </c>
      <c r="E15" s="67"/>
      <c r="F15" s="68"/>
      <c r="G15" s="58">
        <f>D15/A8</f>
        <v>51.548359998472641</v>
      </c>
      <c r="H15" s="59"/>
    </row>
    <row r="16" spans="1:15">
      <c r="A16" s="54" t="s">
        <v>47</v>
      </c>
      <c r="B16" s="54" t="s">
        <v>11</v>
      </c>
      <c r="C16" s="54">
        <v>3</v>
      </c>
      <c r="D16" s="66">
        <v>1000</v>
      </c>
      <c r="E16" s="67"/>
      <c r="F16" s="68"/>
      <c r="G16" s="58">
        <f>D16/A8</f>
        <v>0.19091985184619495</v>
      </c>
      <c r="H16" s="59"/>
    </row>
    <row r="17" spans="1:9">
      <c r="A17" s="53" t="s">
        <v>88</v>
      </c>
      <c r="B17" s="54" t="s">
        <v>11</v>
      </c>
      <c r="C17" s="54">
        <v>21</v>
      </c>
      <c r="D17" s="66">
        <v>21000</v>
      </c>
      <c r="E17" s="67"/>
      <c r="F17" s="68"/>
      <c r="G17" s="58">
        <f>D17/A8</f>
        <v>4.0093168887700941</v>
      </c>
      <c r="H17" s="59"/>
    </row>
    <row r="18" spans="1:9">
      <c r="A18" s="53" t="s">
        <v>89</v>
      </c>
      <c r="B18" s="54" t="s">
        <v>11</v>
      </c>
      <c r="C18" s="54">
        <v>80</v>
      </c>
      <c r="D18" s="66">
        <v>22000</v>
      </c>
      <c r="E18" s="67"/>
      <c r="F18" s="68"/>
      <c r="G18" s="58">
        <f>D18/A8</f>
        <v>4.2002367406162895</v>
      </c>
      <c r="H18" s="59"/>
    </row>
    <row r="19" spans="1:9">
      <c r="A19" s="53" t="s">
        <v>90</v>
      </c>
      <c r="B19" s="54" t="s">
        <v>27</v>
      </c>
      <c r="C19" s="54">
        <v>20</v>
      </c>
      <c r="D19" s="66">
        <v>15000</v>
      </c>
      <c r="E19" s="67"/>
      <c r="F19" s="68"/>
      <c r="G19" s="58">
        <f>D19/A8</f>
        <v>2.8637977776929242</v>
      </c>
      <c r="H19" s="59"/>
    </row>
    <row r="20" spans="1:9">
      <c r="A20" s="53" t="s">
        <v>29</v>
      </c>
      <c r="B20" s="54" t="s">
        <v>45</v>
      </c>
      <c r="C20" s="54">
        <v>160</v>
      </c>
      <c r="D20" s="66">
        <v>160000</v>
      </c>
      <c r="E20" s="67"/>
      <c r="F20" s="68"/>
      <c r="G20" s="58">
        <f>D20/A8</f>
        <v>30.547176295391193</v>
      </c>
      <c r="H20" s="59"/>
    </row>
    <row r="21" spans="1:9" ht="30">
      <c r="A21" s="53" t="s">
        <v>148</v>
      </c>
      <c r="B21" s="54" t="s">
        <v>11</v>
      </c>
      <c r="C21" s="54">
        <v>1</v>
      </c>
      <c r="D21" s="69"/>
      <c r="E21" s="70">
        <v>250000</v>
      </c>
      <c r="F21" s="71"/>
      <c r="G21" s="72"/>
      <c r="H21" s="73">
        <v>47.73</v>
      </c>
    </row>
    <row r="22" spans="1:9">
      <c r="A22" s="54" t="s">
        <v>92</v>
      </c>
      <c r="B22" s="54" t="s">
        <v>27</v>
      </c>
      <c r="C22" s="54">
        <v>220</v>
      </c>
      <c r="D22" s="60">
        <v>110000</v>
      </c>
      <c r="E22" s="61"/>
      <c r="F22" s="61"/>
      <c r="G22" s="60">
        <f>D22/A8</f>
        <v>21.001183703081445</v>
      </c>
      <c r="H22" s="61"/>
    </row>
    <row r="23" spans="1:9">
      <c r="A23" s="54" t="s">
        <v>30</v>
      </c>
      <c r="B23" s="54"/>
      <c r="C23" s="54"/>
      <c r="D23" s="55">
        <v>1308000</v>
      </c>
      <c r="E23" s="67"/>
      <c r="F23" s="68"/>
      <c r="G23" s="58">
        <f>D23/A8</f>
        <v>249.72316621482301</v>
      </c>
      <c r="H23" s="59"/>
    </row>
    <row r="24" spans="1:9">
      <c r="A24" s="62"/>
      <c r="B24" s="62"/>
      <c r="C24" s="62"/>
      <c r="D24" s="62"/>
      <c r="E24" s="62"/>
      <c r="F24" s="62"/>
      <c r="G24" s="62"/>
      <c r="H24" s="62"/>
    </row>
    <row r="25" spans="1:9">
      <c r="A25" s="62"/>
      <c r="B25" s="62"/>
      <c r="C25" s="62"/>
      <c r="D25" s="62"/>
      <c r="E25" s="62"/>
      <c r="F25" s="62"/>
      <c r="G25" s="62"/>
      <c r="H25" s="62"/>
    </row>
    <row r="26" spans="1:9">
      <c r="A26" s="62"/>
      <c r="B26" s="62"/>
      <c r="C26" s="62"/>
      <c r="D26" s="62"/>
      <c r="E26" s="62"/>
      <c r="F26" s="62"/>
      <c r="G26" s="62"/>
      <c r="H26" s="62"/>
    </row>
    <row r="27" spans="1:9">
      <c r="A27" s="62"/>
      <c r="B27" s="62"/>
      <c r="C27" s="62"/>
      <c r="D27" s="62"/>
      <c r="E27" s="62"/>
      <c r="F27" s="62"/>
      <c r="G27" s="62"/>
      <c r="H27" s="62"/>
    </row>
    <row r="28" spans="1:9">
      <c r="A28" s="62" t="s">
        <v>20</v>
      </c>
      <c r="B28" s="62"/>
      <c r="C28" s="62" t="s">
        <v>21</v>
      </c>
      <c r="D28" s="62"/>
      <c r="E28" s="62"/>
      <c r="F28" s="62"/>
      <c r="G28" s="62"/>
      <c r="H28" s="62"/>
      <c r="I28" s="62"/>
    </row>
    <row r="29" spans="1:9">
      <c r="A29" s="62"/>
      <c r="B29" s="62"/>
      <c r="C29" s="62"/>
      <c r="D29" s="62"/>
      <c r="E29" s="62"/>
      <c r="F29" s="62"/>
      <c r="G29" s="62"/>
      <c r="H29" s="62"/>
    </row>
    <row r="30" spans="1:9">
      <c r="A30" s="62"/>
      <c r="B30" s="62"/>
      <c r="C30" s="62"/>
      <c r="D30" s="62"/>
      <c r="E30" s="62"/>
      <c r="F30" s="62"/>
      <c r="G30" s="62"/>
      <c r="H30" s="62"/>
    </row>
    <row r="31" spans="1:9">
      <c r="A31" s="62"/>
    </row>
  </sheetData>
  <mergeCells count="34">
    <mergeCell ref="D20:F20"/>
    <mergeCell ref="G20:H20"/>
    <mergeCell ref="D22:F22"/>
    <mergeCell ref="G22:H22"/>
    <mergeCell ref="D23:F23"/>
    <mergeCell ref="G23:H23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8.85546875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0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198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199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3398.4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8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200</v>
      </c>
      <c r="B11" s="54" t="s">
        <v>11</v>
      </c>
      <c r="C11" s="54">
        <v>2</v>
      </c>
      <c r="D11" s="55">
        <v>12000</v>
      </c>
      <c r="E11" s="56"/>
      <c r="F11" s="57"/>
      <c r="G11" s="55">
        <f>D11/A8</f>
        <v>3.5310734463276834</v>
      </c>
      <c r="H11" s="57"/>
    </row>
    <row r="12" spans="1:15" ht="30">
      <c r="A12" s="53" t="s">
        <v>201</v>
      </c>
      <c r="B12" s="54" t="s">
        <v>13</v>
      </c>
      <c r="C12" s="54">
        <v>12</v>
      </c>
      <c r="D12" s="66">
        <v>8000</v>
      </c>
      <c r="E12" s="67"/>
      <c r="F12" s="68"/>
      <c r="G12" s="58">
        <f>D12/A8</f>
        <v>2.3540489642184559</v>
      </c>
      <c r="H12" s="59"/>
    </row>
    <row r="13" spans="1:15" ht="30">
      <c r="A13" s="53" t="s">
        <v>190</v>
      </c>
      <c r="B13" s="54" t="s">
        <v>13</v>
      </c>
      <c r="C13" s="54">
        <v>8.5</v>
      </c>
      <c r="D13" s="66">
        <v>5500</v>
      </c>
      <c r="E13" s="67"/>
      <c r="F13" s="68"/>
      <c r="G13" s="58">
        <f>D13/A8</f>
        <v>1.6184086629001884</v>
      </c>
      <c r="H13" s="59"/>
    </row>
    <row r="14" spans="1:15">
      <c r="A14" s="53" t="s">
        <v>44</v>
      </c>
      <c r="B14" s="54" t="s">
        <v>13</v>
      </c>
      <c r="C14" s="54">
        <v>250</v>
      </c>
      <c r="D14" s="66">
        <v>300000</v>
      </c>
      <c r="E14" s="67"/>
      <c r="F14" s="68"/>
      <c r="G14" s="58">
        <f>D14/A8</f>
        <v>88.276836158192083</v>
      </c>
      <c r="H14" s="59"/>
    </row>
    <row r="15" spans="1:15">
      <c r="A15" s="53" t="s">
        <v>202</v>
      </c>
      <c r="B15" s="54" t="s">
        <v>13</v>
      </c>
      <c r="C15" s="54">
        <v>130</v>
      </c>
      <c r="D15" s="69">
        <v>25000</v>
      </c>
      <c r="E15" s="70"/>
      <c r="F15" s="71"/>
      <c r="G15" s="72">
        <v>7.46</v>
      </c>
      <c r="H15" s="73"/>
    </row>
    <row r="16" spans="1:15">
      <c r="A16" s="53" t="s">
        <v>203</v>
      </c>
      <c r="B16" s="54" t="s">
        <v>11</v>
      </c>
      <c r="C16" s="54">
        <v>4</v>
      </c>
      <c r="D16" s="69"/>
      <c r="E16" s="70">
        <v>220000</v>
      </c>
      <c r="F16" s="71"/>
      <c r="G16" s="72"/>
      <c r="H16" s="73">
        <v>65.69</v>
      </c>
    </row>
    <row r="17" spans="1:8">
      <c r="A17" s="53" t="s">
        <v>204</v>
      </c>
      <c r="B17" s="54" t="s">
        <v>11</v>
      </c>
      <c r="C17" s="54">
        <v>4</v>
      </c>
      <c r="D17" s="69">
        <v>80000</v>
      </c>
      <c r="E17" s="70"/>
      <c r="F17" s="71"/>
      <c r="G17" s="72"/>
      <c r="H17" s="73">
        <v>23.54</v>
      </c>
    </row>
    <row r="18" spans="1:8">
      <c r="A18" s="54" t="s">
        <v>19</v>
      </c>
      <c r="B18" s="54"/>
      <c r="C18" s="54"/>
      <c r="D18" s="60">
        <f>SUM(D11:F17)</f>
        <v>650500</v>
      </c>
      <c r="E18" s="61"/>
      <c r="F18" s="61"/>
      <c r="G18" s="60">
        <f>SUM(G11:H17)</f>
        <v>192.47036723163839</v>
      </c>
      <c r="H18" s="61"/>
    </row>
    <row r="19" spans="1:8">
      <c r="A19" s="62"/>
      <c r="B19" s="62"/>
      <c r="C19" s="62"/>
      <c r="D19" s="62"/>
      <c r="E19" s="62"/>
      <c r="F19" s="62"/>
      <c r="G19" s="62"/>
      <c r="H19" s="62"/>
    </row>
    <row r="20" spans="1:8">
      <c r="A20" s="62"/>
      <c r="B20" s="62"/>
      <c r="C20" s="62"/>
      <c r="D20" s="62"/>
      <c r="E20" s="62"/>
      <c r="F20" s="62"/>
      <c r="G20" s="62"/>
      <c r="H20" s="62"/>
    </row>
    <row r="21" spans="1:8">
      <c r="A21" s="62"/>
      <c r="B21" s="62"/>
      <c r="C21" s="62"/>
      <c r="D21" s="62"/>
      <c r="E21" s="62"/>
      <c r="F21" s="62"/>
      <c r="G21" s="62"/>
      <c r="H21" s="62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 t="s">
        <v>20</v>
      </c>
      <c r="B23" s="62"/>
      <c r="C23" s="62" t="s">
        <v>21</v>
      </c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  <row r="26" spans="1:8">
      <c r="A26" s="62"/>
      <c r="B26" s="62"/>
      <c r="C26" s="62"/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</sheetData>
  <mergeCells count="20">
    <mergeCell ref="D14:F14"/>
    <mergeCell ref="G14:H14"/>
    <mergeCell ref="D18:F18"/>
    <mergeCell ref="G18:H18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8.85546875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0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205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206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3349.2</v>
      </c>
    </row>
    <row r="9" spans="1:15" ht="18.75" customHeight="1">
      <c r="A9" s="35" t="s">
        <v>4</v>
      </c>
      <c r="B9" s="92" t="s">
        <v>5</v>
      </c>
      <c r="C9" s="35" t="s">
        <v>6</v>
      </c>
      <c r="D9" s="93" t="s">
        <v>7</v>
      </c>
      <c r="E9" s="94"/>
      <c r="F9" s="95"/>
      <c r="G9" s="93" t="s">
        <v>8</v>
      </c>
      <c r="H9" s="95"/>
    </row>
    <row r="10" spans="1:15" ht="15" customHeight="1">
      <c r="A10" s="39"/>
      <c r="B10" s="96"/>
      <c r="C10" s="39"/>
      <c r="D10" s="97"/>
      <c r="E10" s="98"/>
      <c r="F10" s="99"/>
      <c r="G10" s="97"/>
      <c r="H10" s="99"/>
    </row>
    <row r="11" spans="1:15">
      <c r="A11" s="54" t="s">
        <v>200</v>
      </c>
      <c r="B11" s="54" t="s">
        <v>11</v>
      </c>
      <c r="C11" s="54">
        <v>16</v>
      </c>
      <c r="D11" s="55">
        <v>108000</v>
      </c>
      <c r="E11" s="56"/>
      <c r="F11" s="57"/>
      <c r="G11" s="55">
        <f>D11/A8</f>
        <v>32.246506628448586</v>
      </c>
      <c r="H11" s="57"/>
    </row>
    <row r="12" spans="1:15">
      <c r="A12" s="54" t="s">
        <v>207</v>
      </c>
      <c r="B12" s="54" t="s">
        <v>11</v>
      </c>
      <c r="C12" s="54">
        <v>8</v>
      </c>
      <c r="D12" s="66">
        <v>44000</v>
      </c>
      <c r="E12" s="67"/>
      <c r="F12" s="68"/>
      <c r="G12" s="58">
        <f>D12/A8</f>
        <v>13.137465663442017</v>
      </c>
      <c r="H12" s="59"/>
    </row>
    <row r="13" spans="1:15">
      <c r="A13" s="54" t="s">
        <v>14</v>
      </c>
      <c r="B13" s="54" t="s">
        <v>13</v>
      </c>
      <c r="C13" s="54">
        <v>8</v>
      </c>
      <c r="D13" s="66">
        <v>69600</v>
      </c>
      <c r="E13" s="67"/>
      <c r="F13" s="68"/>
      <c r="G13" s="58">
        <f>D13/A8</f>
        <v>20.781082049444645</v>
      </c>
      <c r="H13" s="59"/>
    </row>
    <row r="14" spans="1:15" ht="30">
      <c r="A14" s="53" t="s">
        <v>208</v>
      </c>
      <c r="B14" s="54" t="s">
        <v>13</v>
      </c>
      <c r="C14" s="54">
        <v>650</v>
      </c>
      <c r="D14" s="66">
        <v>498000</v>
      </c>
      <c r="E14" s="67"/>
      <c r="F14" s="68"/>
      <c r="G14" s="58">
        <f>D14/A8</f>
        <v>148.69222500895737</v>
      </c>
      <c r="H14" s="59"/>
    </row>
    <row r="15" spans="1:15">
      <c r="A15" s="53" t="s">
        <v>209</v>
      </c>
      <c r="B15" s="54" t="s">
        <v>11</v>
      </c>
      <c r="C15" s="54">
        <v>4</v>
      </c>
      <c r="D15" s="69">
        <v>25000</v>
      </c>
      <c r="E15" s="70"/>
      <c r="F15" s="71"/>
      <c r="G15" s="72">
        <v>7.46</v>
      </c>
      <c r="H15" s="73"/>
    </row>
    <row r="16" spans="1:15">
      <c r="A16" s="53" t="s">
        <v>210</v>
      </c>
      <c r="B16" s="54" t="s">
        <v>13</v>
      </c>
      <c r="C16" s="54">
        <v>10</v>
      </c>
      <c r="D16" s="69"/>
      <c r="E16" s="70">
        <v>20000</v>
      </c>
      <c r="F16" s="71"/>
      <c r="G16" s="72">
        <v>5.97</v>
      </c>
      <c r="H16" s="73"/>
    </row>
    <row r="17" spans="1:8">
      <c r="A17" s="53" t="s">
        <v>203</v>
      </c>
      <c r="B17" s="54" t="s">
        <v>11</v>
      </c>
      <c r="C17" s="54">
        <v>4</v>
      </c>
      <c r="D17" s="69"/>
      <c r="E17" s="70">
        <v>220000</v>
      </c>
      <c r="F17" s="71"/>
      <c r="G17" s="72"/>
      <c r="H17" s="73">
        <v>65.69</v>
      </c>
    </row>
    <row r="18" spans="1:8">
      <c r="A18" s="53" t="s">
        <v>211</v>
      </c>
      <c r="B18" s="54" t="s">
        <v>13</v>
      </c>
      <c r="C18" s="54">
        <v>8</v>
      </c>
      <c r="D18" s="69"/>
      <c r="E18" s="70">
        <v>6000</v>
      </c>
      <c r="F18" s="71"/>
      <c r="G18" s="72"/>
      <c r="H18" s="73">
        <v>1.79</v>
      </c>
    </row>
    <row r="19" spans="1:8">
      <c r="A19" s="53" t="s">
        <v>212</v>
      </c>
      <c r="B19" s="54" t="s">
        <v>11</v>
      </c>
      <c r="C19" s="54">
        <v>230</v>
      </c>
      <c r="D19" s="69">
        <v>50000</v>
      </c>
      <c r="E19" s="70"/>
      <c r="F19" s="71"/>
      <c r="G19" s="72"/>
      <c r="H19" s="73">
        <v>14.93</v>
      </c>
    </row>
    <row r="20" spans="1:8">
      <c r="A20" s="53" t="s">
        <v>213</v>
      </c>
      <c r="B20" s="54" t="s">
        <v>11</v>
      </c>
      <c r="C20" s="54">
        <v>1</v>
      </c>
      <c r="D20" s="55">
        <v>75000</v>
      </c>
      <c r="E20" s="56"/>
      <c r="F20" s="57"/>
      <c r="G20" s="58">
        <f>D20/A8</f>
        <v>22.393407380867075</v>
      </c>
      <c r="H20" s="59"/>
    </row>
    <row r="21" spans="1:8">
      <c r="A21" s="54" t="s">
        <v>19</v>
      </c>
      <c r="B21" s="54"/>
      <c r="C21" s="54"/>
      <c r="D21" s="55">
        <f>SUM(D11:F20)</f>
        <v>1115600</v>
      </c>
      <c r="E21" s="56"/>
      <c r="F21" s="57"/>
      <c r="G21" s="55">
        <f>SUM(G11:H20)</f>
        <v>333.09068673115974</v>
      </c>
      <c r="H21" s="57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  <row r="26" spans="1:8">
      <c r="A26" s="62" t="s">
        <v>20</v>
      </c>
      <c r="B26" s="62"/>
      <c r="C26" s="62" t="s">
        <v>21</v>
      </c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  <row r="28" spans="1:8">
      <c r="A28" s="62"/>
      <c r="B28" s="62"/>
      <c r="C28" s="62"/>
      <c r="D28" s="62"/>
      <c r="E28" s="62"/>
      <c r="F28" s="62"/>
      <c r="G28" s="62"/>
      <c r="H28" s="62"/>
    </row>
    <row r="29" spans="1:8">
      <c r="A29" s="62"/>
      <c r="B29" s="62"/>
      <c r="C29" s="62"/>
      <c r="D29" s="62"/>
      <c r="E29" s="62"/>
      <c r="F29" s="62"/>
      <c r="G29" s="62"/>
      <c r="H29" s="62"/>
    </row>
    <row r="30" spans="1:8">
      <c r="A30" s="62"/>
      <c r="B30" s="62"/>
      <c r="C30" s="62"/>
      <c r="D30" s="62"/>
      <c r="E30" s="62"/>
      <c r="F30" s="62"/>
      <c r="G30" s="62"/>
      <c r="H30" s="62"/>
    </row>
  </sheetData>
  <mergeCells count="22">
    <mergeCell ref="D14:F14"/>
    <mergeCell ref="G14:H14"/>
    <mergeCell ref="D20:F20"/>
    <mergeCell ref="G20:H20"/>
    <mergeCell ref="D21:F21"/>
    <mergeCell ref="G21:H21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8.85546875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0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4167.8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8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216</v>
      </c>
      <c r="B11" s="54" t="s">
        <v>11</v>
      </c>
      <c r="C11" s="54">
        <v>6</v>
      </c>
      <c r="D11" s="55">
        <v>120000</v>
      </c>
      <c r="E11" s="56"/>
      <c r="F11" s="57"/>
      <c r="G11" s="55">
        <f>D11/A8</f>
        <v>28.792168530159795</v>
      </c>
      <c r="H11" s="57"/>
    </row>
    <row r="12" spans="1:15" ht="30">
      <c r="A12" s="53" t="s">
        <v>217</v>
      </c>
      <c r="B12" s="54" t="s">
        <v>11</v>
      </c>
      <c r="C12" s="54">
        <v>18</v>
      </c>
      <c r="D12" s="66">
        <v>150000</v>
      </c>
      <c r="E12" s="67"/>
      <c r="F12" s="68"/>
      <c r="G12" s="58">
        <f>D12/A8</f>
        <v>35.990210662699745</v>
      </c>
      <c r="H12" s="59"/>
    </row>
    <row r="13" spans="1:15" ht="45">
      <c r="A13" s="53" t="s">
        <v>218</v>
      </c>
      <c r="B13" s="54" t="s">
        <v>11</v>
      </c>
      <c r="C13" s="54">
        <v>160</v>
      </c>
      <c r="D13" s="66">
        <v>350000</v>
      </c>
      <c r="E13" s="67"/>
      <c r="F13" s="68"/>
      <c r="G13" s="58">
        <f>D13/A8</f>
        <v>83.977158212966074</v>
      </c>
      <c r="H13" s="59"/>
    </row>
    <row r="14" spans="1:15" ht="75">
      <c r="A14" s="53" t="s">
        <v>17</v>
      </c>
      <c r="B14" s="54" t="s">
        <v>11</v>
      </c>
      <c r="C14" s="54">
        <v>100</v>
      </c>
      <c r="D14" s="66">
        <v>250000</v>
      </c>
      <c r="E14" s="67"/>
      <c r="F14" s="68"/>
      <c r="G14" s="58">
        <f>D14/A8</f>
        <v>59.983684437832906</v>
      </c>
      <c r="H14" s="59"/>
    </row>
    <row r="15" spans="1:15">
      <c r="A15" s="53" t="s">
        <v>219</v>
      </c>
      <c r="B15" s="54" t="s">
        <v>11</v>
      </c>
      <c r="C15" s="54">
        <v>1</v>
      </c>
      <c r="D15" s="69"/>
      <c r="E15" s="70">
        <v>8000</v>
      </c>
      <c r="F15" s="71"/>
      <c r="G15" s="72">
        <v>1.92</v>
      </c>
      <c r="H15" s="73"/>
    </row>
    <row r="16" spans="1:15">
      <c r="A16" s="54" t="s">
        <v>19</v>
      </c>
      <c r="B16" s="54"/>
      <c r="C16" s="54"/>
      <c r="D16" s="60">
        <f>SUM(D11:F15)</f>
        <v>878000</v>
      </c>
      <c r="E16" s="61"/>
      <c r="F16" s="61"/>
      <c r="G16" s="60">
        <f>SUM(G11:H15)</f>
        <v>210.66322184365848</v>
      </c>
      <c r="H16" s="61"/>
    </row>
    <row r="17" spans="1:8">
      <c r="A17" s="62"/>
      <c r="B17" s="62"/>
      <c r="C17" s="62"/>
      <c r="D17" s="62"/>
      <c r="E17" s="62"/>
      <c r="F17" s="62"/>
      <c r="G17" s="62"/>
      <c r="H17" s="62"/>
    </row>
    <row r="18" spans="1:8">
      <c r="A18" s="62"/>
      <c r="B18" s="62"/>
      <c r="C18" s="62"/>
      <c r="D18" s="62"/>
      <c r="E18" s="62"/>
      <c r="F18" s="62"/>
      <c r="G18" s="62"/>
      <c r="H18" s="62"/>
    </row>
    <row r="19" spans="1:8">
      <c r="A19" s="62"/>
      <c r="B19" s="62"/>
      <c r="C19" s="62"/>
      <c r="D19" s="62"/>
      <c r="E19" s="62"/>
      <c r="F19" s="62"/>
      <c r="G19" s="62"/>
      <c r="H19" s="62"/>
    </row>
    <row r="20" spans="1:8">
      <c r="A20" s="62"/>
      <c r="B20" s="62"/>
      <c r="C20" s="62"/>
      <c r="D20" s="62"/>
      <c r="E20" s="62"/>
      <c r="F20" s="62"/>
      <c r="G20" s="62"/>
      <c r="H20" s="62"/>
    </row>
    <row r="21" spans="1:8">
      <c r="A21" s="62" t="s">
        <v>20</v>
      </c>
      <c r="B21" s="62"/>
      <c r="C21" s="62" t="s">
        <v>21</v>
      </c>
      <c r="D21" s="62"/>
      <c r="E21" s="62"/>
      <c r="F21" s="62"/>
      <c r="G21" s="62"/>
      <c r="H21" s="62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</sheetData>
  <mergeCells count="20">
    <mergeCell ref="D14:F14"/>
    <mergeCell ref="G14:H14"/>
    <mergeCell ref="D16:F16"/>
    <mergeCell ref="G16:H16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7"/>
  <sheetViews>
    <sheetView topLeftCell="A7"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7109375" customWidth="1"/>
    <col min="7" max="7" width="9.5703125" customWidth="1"/>
  </cols>
  <sheetData>
    <row r="1" spans="1:15">
      <c r="A1" s="31"/>
      <c r="B1" s="31"/>
      <c r="C1" s="31"/>
      <c r="D1" s="31" t="s">
        <v>220</v>
      </c>
      <c r="E1" s="31"/>
      <c r="F1" s="100"/>
      <c r="G1" s="100"/>
      <c r="H1" s="100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2039.7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 ht="30">
      <c r="A11" s="53" t="s">
        <v>223</v>
      </c>
      <c r="B11" s="54" t="s">
        <v>11</v>
      </c>
      <c r="C11" s="54">
        <v>80</v>
      </c>
      <c r="D11" s="66">
        <v>65000</v>
      </c>
      <c r="E11" s="67"/>
      <c r="F11" s="68"/>
      <c r="G11" s="58">
        <f>D11/A8</f>
        <v>31.867431485022305</v>
      </c>
      <c r="H11" s="59"/>
    </row>
    <row r="12" spans="1:15">
      <c r="A12" s="54" t="s">
        <v>224</v>
      </c>
      <c r="B12" s="54" t="s">
        <v>13</v>
      </c>
      <c r="C12" s="54">
        <v>26</v>
      </c>
      <c r="D12" s="66">
        <v>30000</v>
      </c>
      <c r="E12" s="67"/>
      <c r="F12" s="68"/>
      <c r="G12" s="58">
        <f>D12/A8</f>
        <v>14.708045300779526</v>
      </c>
      <c r="H12" s="59"/>
    </row>
    <row r="13" spans="1:15" ht="30">
      <c r="A13" s="53" t="s">
        <v>225</v>
      </c>
      <c r="B13" s="54" t="s">
        <v>11</v>
      </c>
      <c r="C13" s="54">
        <v>18</v>
      </c>
      <c r="D13" s="66">
        <v>22000</v>
      </c>
      <c r="E13" s="67"/>
      <c r="F13" s="68"/>
      <c r="G13" s="58">
        <v>10.79</v>
      </c>
      <c r="H13" s="59"/>
    </row>
    <row r="14" spans="1:15" ht="30">
      <c r="A14" s="53" t="s">
        <v>226</v>
      </c>
      <c r="B14" s="54" t="s">
        <v>11</v>
      </c>
      <c r="C14" s="54">
        <v>6</v>
      </c>
      <c r="D14" s="66">
        <v>30000</v>
      </c>
      <c r="E14" s="67"/>
      <c r="F14" s="68"/>
      <c r="G14" s="58">
        <v>14.71</v>
      </c>
      <c r="H14" s="59"/>
    </row>
    <row r="15" spans="1:15">
      <c r="A15" s="54" t="s">
        <v>227</v>
      </c>
      <c r="B15" s="54" t="s">
        <v>77</v>
      </c>
      <c r="C15" s="54">
        <v>60</v>
      </c>
      <c r="D15" s="66">
        <v>25000</v>
      </c>
      <c r="E15" s="67"/>
      <c r="F15" s="68"/>
      <c r="G15" s="58">
        <v>12.26</v>
      </c>
      <c r="H15" s="59"/>
    </row>
    <row r="16" spans="1:15">
      <c r="A16" s="54" t="s">
        <v>203</v>
      </c>
      <c r="B16" s="54" t="s">
        <v>11</v>
      </c>
      <c r="C16" s="54">
        <v>3</v>
      </c>
      <c r="D16" s="66">
        <v>200000</v>
      </c>
      <c r="E16" s="67"/>
      <c r="F16" s="68"/>
      <c r="G16" s="58">
        <v>98.05</v>
      </c>
      <c r="H16" s="59"/>
    </row>
    <row r="17" spans="1:8">
      <c r="A17" s="53" t="s">
        <v>44</v>
      </c>
      <c r="B17" s="54" t="s">
        <v>13</v>
      </c>
      <c r="C17" s="54">
        <v>250</v>
      </c>
      <c r="D17" s="66">
        <v>300000</v>
      </c>
      <c r="E17" s="67"/>
      <c r="F17" s="68"/>
      <c r="G17" s="58">
        <v>147.08000000000001</v>
      </c>
      <c r="H17" s="59"/>
    </row>
    <row r="18" spans="1:8" ht="75">
      <c r="A18" s="53" t="s">
        <v>17</v>
      </c>
      <c r="B18" s="54" t="s">
        <v>18</v>
      </c>
      <c r="C18" s="54">
        <v>45</v>
      </c>
      <c r="D18" s="66">
        <v>100000</v>
      </c>
      <c r="E18" s="67"/>
      <c r="F18" s="68"/>
      <c r="G18" s="58">
        <v>49.02</v>
      </c>
      <c r="H18" s="59"/>
    </row>
    <row r="19" spans="1:8">
      <c r="A19" s="54" t="s">
        <v>202</v>
      </c>
      <c r="B19" s="54" t="s">
        <v>13</v>
      </c>
      <c r="C19" s="54">
        <v>120</v>
      </c>
      <c r="D19" s="66">
        <v>60000</v>
      </c>
      <c r="E19" s="67"/>
      <c r="F19" s="68"/>
      <c r="G19" s="58">
        <f>D19/A8</f>
        <v>29.416090601559052</v>
      </c>
      <c r="H19" s="59"/>
    </row>
    <row r="20" spans="1:8">
      <c r="A20" s="54" t="s">
        <v>30</v>
      </c>
      <c r="B20" s="54"/>
      <c r="C20" s="54"/>
      <c r="D20" s="55">
        <f>D11+D12+D13+D14+D15+D16+D17+D19+D18</f>
        <v>832000</v>
      </c>
      <c r="E20" s="67"/>
      <c r="F20" s="68"/>
      <c r="G20" s="58">
        <f>D20/A8</f>
        <v>407.90312300828555</v>
      </c>
      <c r="H20" s="59"/>
    </row>
    <row r="21" spans="1:8">
      <c r="A21" s="62"/>
      <c r="B21" s="62"/>
      <c r="C21" s="62"/>
      <c r="D21" s="62"/>
      <c r="E21" s="62"/>
      <c r="F21" s="62"/>
      <c r="G21" s="62"/>
      <c r="H21" s="62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 t="s">
        <v>60</v>
      </c>
      <c r="B25" s="62"/>
      <c r="C25" s="62"/>
      <c r="D25" s="62"/>
      <c r="E25" s="62"/>
      <c r="F25" s="62"/>
      <c r="G25" s="62"/>
      <c r="H25" s="62"/>
    </row>
    <row r="26" spans="1:8">
      <c r="A26" s="62"/>
      <c r="B26" s="62"/>
      <c r="C26" s="62"/>
      <c r="D26" s="62"/>
      <c r="E26" s="62"/>
      <c r="F26" s="62"/>
      <c r="G26" s="62"/>
      <c r="H26" s="62"/>
    </row>
    <row r="27" spans="1:8">
      <c r="A27" s="62"/>
    </row>
  </sheetData>
  <mergeCells count="29">
    <mergeCell ref="D20:F20"/>
    <mergeCell ref="G20:H20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D11:F11"/>
    <mergeCell ref="G11:H11"/>
    <mergeCell ref="D12:F12"/>
    <mergeCell ref="G12:H12"/>
    <mergeCell ref="D13:F13"/>
    <mergeCell ref="G13:H13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 t="s">
        <v>220</v>
      </c>
      <c r="E1" s="31"/>
      <c r="F1" s="100"/>
      <c r="G1" s="100"/>
      <c r="H1" s="100"/>
      <c r="I1" s="31"/>
      <c r="J1" s="31"/>
      <c r="K1" s="31"/>
      <c r="L1" s="31"/>
      <c r="M1" s="31"/>
      <c r="N1" s="31"/>
      <c r="O1" s="31"/>
    </row>
    <row r="2" spans="1:15" ht="18.75" customHeight="1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7" spans="1:15">
      <c r="A7">
        <v>2857.7</v>
      </c>
    </row>
    <row r="8" spans="1:15" ht="18.75" customHeight="1">
      <c r="A8" s="35" t="s">
        <v>4</v>
      </c>
      <c r="B8" s="92" t="s">
        <v>5</v>
      </c>
      <c r="C8" s="35" t="s">
        <v>6</v>
      </c>
      <c r="D8" s="93" t="s">
        <v>7</v>
      </c>
      <c r="E8" s="94"/>
      <c r="F8" s="95"/>
      <c r="G8" s="93" t="s">
        <v>25</v>
      </c>
      <c r="H8" s="95"/>
    </row>
    <row r="9" spans="1:15" ht="15" customHeight="1">
      <c r="A9" s="39"/>
      <c r="B9" s="96"/>
      <c r="C9" s="39"/>
      <c r="D9" s="97"/>
      <c r="E9" s="98"/>
      <c r="F9" s="99"/>
      <c r="G9" s="97"/>
      <c r="H9" s="99"/>
    </row>
    <row r="10" spans="1:15">
      <c r="A10" s="54" t="s">
        <v>230</v>
      </c>
      <c r="B10" s="54" t="s">
        <v>13</v>
      </c>
      <c r="C10" s="54" t="s">
        <v>231</v>
      </c>
      <c r="D10" s="66">
        <v>200000</v>
      </c>
      <c r="E10" s="67"/>
      <c r="F10" s="68"/>
      <c r="G10" s="58">
        <v>69.989999999999995</v>
      </c>
      <c r="H10" s="59"/>
    </row>
    <row r="11" spans="1:15">
      <c r="A11" s="54" t="s">
        <v>140</v>
      </c>
      <c r="B11" s="54" t="s">
        <v>11</v>
      </c>
      <c r="C11" s="54">
        <v>5</v>
      </c>
      <c r="D11" s="55">
        <v>75000</v>
      </c>
      <c r="E11" s="56"/>
      <c r="F11" s="57"/>
      <c r="G11" s="58">
        <v>26.24</v>
      </c>
      <c r="H11" s="59"/>
    </row>
    <row r="12" spans="1:15" ht="45">
      <c r="A12" s="53" t="s">
        <v>232</v>
      </c>
      <c r="B12" s="54" t="s">
        <v>13</v>
      </c>
      <c r="C12" s="54">
        <v>37</v>
      </c>
      <c r="D12" s="66">
        <v>66000</v>
      </c>
      <c r="E12" s="67"/>
      <c r="F12" s="68"/>
      <c r="G12" s="58">
        <v>23.1</v>
      </c>
      <c r="H12" s="59"/>
    </row>
    <row r="13" spans="1:15">
      <c r="A13" s="54" t="s">
        <v>233</v>
      </c>
      <c r="B13" s="54" t="s">
        <v>77</v>
      </c>
      <c r="C13" s="54">
        <v>45</v>
      </c>
      <c r="D13" s="69"/>
      <c r="E13" s="70">
        <v>60000</v>
      </c>
      <c r="F13" s="71"/>
      <c r="G13" s="72">
        <v>21</v>
      </c>
      <c r="H13" s="73"/>
    </row>
    <row r="14" spans="1:15">
      <c r="A14" s="54" t="s">
        <v>234</v>
      </c>
      <c r="B14" s="54" t="s">
        <v>77</v>
      </c>
      <c r="C14" s="54">
        <v>25</v>
      </c>
      <c r="D14" s="66">
        <v>16000</v>
      </c>
      <c r="E14" s="67"/>
      <c r="F14" s="68"/>
      <c r="G14" s="58">
        <v>5.6</v>
      </c>
      <c r="H14" s="59"/>
    </row>
    <row r="15" spans="1:15">
      <c r="A15" s="54" t="s">
        <v>235</v>
      </c>
      <c r="B15" s="54" t="s">
        <v>77</v>
      </c>
      <c r="C15" s="54">
        <v>420</v>
      </c>
      <c r="D15" s="69">
        <v>450000</v>
      </c>
      <c r="E15" s="70"/>
      <c r="F15" s="71"/>
      <c r="G15" s="72"/>
      <c r="H15" s="73">
        <v>157.5</v>
      </c>
    </row>
    <row r="16" spans="1:15" ht="30">
      <c r="A16" s="53" t="s">
        <v>236</v>
      </c>
      <c r="B16" s="54" t="s">
        <v>11</v>
      </c>
      <c r="C16" s="54">
        <v>60</v>
      </c>
      <c r="D16" s="69">
        <v>85000</v>
      </c>
      <c r="E16" s="70"/>
      <c r="F16" s="71"/>
      <c r="G16" s="72"/>
      <c r="H16" s="73">
        <v>33.270000000000003</v>
      </c>
    </row>
    <row r="17" spans="1:8" ht="30">
      <c r="A17" s="53" t="s">
        <v>237</v>
      </c>
      <c r="B17" s="54" t="s">
        <v>11</v>
      </c>
      <c r="C17" s="54">
        <v>8</v>
      </c>
      <c r="D17" s="69">
        <v>16000</v>
      </c>
      <c r="E17" s="70"/>
      <c r="F17" s="71"/>
      <c r="G17" s="72">
        <v>5.6</v>
      </c>
      <c r="H17" s="73"/>
    </row>
    <row r="18" spans="1:8" ht="75">
      <c r="A18" s="53" t="s">
        <v>17</v>
      </c>
      <c r="B18" s="54" t="s">
        <v>11</v>
      </c>
      <c r="C18" s="54">
        <v>83</v>
      </c>
      <c r="D18" s="69"/>
      <c r="E18" s="70">
        <v>250000</v>
      </c>
      <c r="F18" s="71"/>
      <c r="G18" s="72"/>
      <c r="H18" s="73">
        <v>84.48</v>
      </c>
    </row>
    <row r="19" spans="1:8">
      <c r="A19" s="53" t="s">
        <v>28</v>
      </c>
      <c r="B19" s="54" t="s">
        <v>13</v>
      </c>
      <c r="C19" s="54">
        <v>120</v>
      </c>
      <c r="D19" s="69"/>
      <c r="E19" s="70">
        <v>60000</v>
      </c>
      <c r="F19" s="71"/>
      <c r="G19" s="72"/>
      <c r="H19" s="73">
        <v>21</v>
      </c>
    </row>
    <row r="20" spans="1:8">
      <c r="A20" s="54" t="s">
        <v>238</v>
      </c>
      <c r="B20" s="54" t="s">
        <v>13</v>
      </c>
      <c r="C20" s="54">
        <v>150</v>
      </c>
      <c r="D20" s="66">
        <v>225000</v>
      </c>
      <c r="E20" s="67"/>
      <c r="F20" s="68"/>
      <c r="G20" s="66">
        <v>78.7</v>
      </c>
      <c r="H20" s="68"/>
    </row>
    <row r="21" spans="1:8">
      <c r="A21" s="54" t="s">
        <v>30</v>
      </c>
      <c r="B21" s="54"/>
      <c r="C21" s="54"/>
      <c r="D21" s="55">
        <f>D10+D11+D12+E13+D14+D15+D17+E18+E19</f>
        <v>1193000</v>
      </c>
      <c r="E21" s="56"/>
      <c r="F21" s="57"/>
      <c r="G21" s="55">
        <v>417.46</v>
      </c>
      <c r="H21" s="57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 t="s">
        <v>20</v>
      </c>
      <c r="B24" s="62"/>
      <c r="C24" s="62" t="s">
        <v>21</v>
      </c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  <row r="26" spans="1:8">
      <c r="A26" s="62"/>
      <c r="B26" s="62"/>
      <c r="C26" s="62"/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</sheetData>
  <mergeCells count="21">
    <mergeCell ref="D14:F14"/>
    <mergeCell ref="G14:H14"/>
    <mergeCell ref="D20:F20"/>
    <mergeCell ref="G20:H20"/>
    <mergeCell ref="D21:F21"/>
    <mergeCell ref="G21:H21"/>
    <mergeCell ref="D10:F10"/>
    <mergeCell ref="G10:H10"/>
    <mergeCell ref="D11:F11"/>
    <mergeCell ref="G11:H11"/>
    <mergeCell ref="D12:F12"/>
    <mergeCell ref="G12:H12"/>
    <mergeCell ref="A2:L2"/>
    <mergeCell ref="A3:L3"/>
    <mergeCell ref="A4:L4"/>
    <mergeCell ref="A5:L5"/>
    <mergeCell ref="A8:A9"/>
    <mergeCell ref="B8:B9"/>
    <mergeCell ref="C8:C9"/>
    <mergeCell ref="D8:F9"/>
    <mergeCell ref="G8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7109375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0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7610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 ht="30">
      <c r="A11" s="53" t="s">
        <v>34</v>
      </c>
      <c r="B11" s="54" t="s">
        <v>11</v>
      </c>
      <c r="C11" s="54">
        <v>56</v>
      </c>
      <c r="D11" s="66">
        <v>25000</v>
      </c>
      <c r="E11" s="67"/>
      <c r="F11" s="68"/>
      <c r="G11" s="58">
        <f>D11/A8</f>
        <v>3.2851511169513796</v>
      </c>
      <c r="H11" s="59"/>
      <c r="I11" s="54"/>
    </row>
    <row r="12" spans="1:16">
      <c r="A12" s="54" t="s">
        <v>35</v>
      </c>
      <c r="B12" s="54" t="s">
        <v>13</v>
      </c>
      <c r="C12" s="54">
        <v>36</v>
      </c>
      <c r="D12" s="66">
        <v>43200</v>
      </c>
      <c r="E12" s="67"/>
      <c r="F12" s="68"/>
      <c r="G12" s="58">
        <f>D12/A8</f>
        <v>5.6767411300919841</v>
      </c>
      <c r="H12" s="59"/>
      <c r="I12" s="54"/>
    </row>
    <row r="13" spans="1:16" ht="60">
      <c r="A13" s="53" t="s">
        <v>36</v>
      </c>
      <c r="B13" s="54" t="s">
        <v>11</v>
      </c>
      <c r="C13" s="54">
        <v>4</v>
      </c>
      <c r="D13" s="69">
        <v>30016.94</v>
      </c>
      <c r="E13" s="70"/>
      <c r="F13" s="71"/>
      <c r="G13" s="72"/>
      <c r="H13" s="73">
        <v>3.94</v>
      </c>
      <c r="I13" s="54"/>
    </row>
    <row r="14" spans="1:16" ht="30">
      <c r="A14" s="53" t="s">
        <v>37</v>
      </c>
      <c r="B14" s="54" t="s">
        <v>11</v>
      </c>
      <c r="C14" s="54">
        <v>1</v>
      </c>
      <c r="D14" s="69">
        <v>250000</v>
      </c>
      <c r="E14" s="70"/>
      <c r="F14" s="71"/>
      <c r="G14" s="72"/>
      <c r="H14" s="73">
        <v>32.85</v>
      </c>
      <c r="I14" s="54"/>
    </row>
    <row r="15" spans="1:16">
      <c r="A15" s="54" t="s">
        <v>38</v>
      </c>
      <c r="B15" s="54" t="s">
        <v>11</v>
      </c>
      <c r="C15" s="54">
        <v>4</v>
      </c>
      <c r="D15" s="66">
        <v>40000</v>
      </c>
      <c r="E15" s="67"/>
      <c r="F15" s="68"/>
      <c r="G15" s="58">
        <f>D15/A8</f>
        <v>5.2562417871222076</v>
      </c>
      <c r="H15" s="59"/>
      <c r="I15" s="54"/>
    </row>
    <row r="16" spans="1:16">
      <c r="A16" s="54" t="s">
        <v>30</v>
      </c>
      <c r="B16" s="54"/>
      <c r="C16" s="54"/>
      <c r="D16" s="55">
        <v>388217</v>
      </c>
      <c r="E16" s="67"/>
      <c r="F16" s="68"/>
      <c r="G16" s="58">
        <f>D16/A8</f>
        <v>51.014060446780555</v>
      </c>
      <c r="H16" s="59"/>
      <c r="I16" s="74"/>
    </row>
    <row r="17" spans="1:9">
      <c r="A17" s="62"/>
      <c r="B17" s="62"/>
      <c r="C17" s="62"/>
      <c r="D17" s="62"/>
      <c r="E17" s="62"/>
      <c r="F17" s="62"/>
      <c r="G17" s="62"/>
      <c r="H17" s="62"/>
      <c r="I17" s="62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 t="s">
        <v>39</v>
      </c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</row>
  </sheetData>
  <mergeCells count="19">
    <mergeCell ref="D16:F16"/>
    <mergeCell ref="G16:H16"/>
    <mergeCell ref="I9:I10"/>
    <mergeCell ref="D11:F11"/>
    <mergeCell ref="G11:H11"/>
    <mergeCell ref="D12:F12"/>
    <mergeCell ref="G12:H12"/>
    <mergeCell ref="D15:F15"/>
    <mergeCell ref="G15:H15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7109375" customWidth="1"/>
    <col min="7" max="7" width="9.5703125" customWidth="1"/>
  </cols>
  <sheetData>
    <row r="1" spans="1:15">
      <c r="A1" s="31"/>
      <c r="B1" s="31"/>
      <c r="C1" s="31" t="s">
        <v>239</v>
      </c>
      <c r="D1" s="31"/>
      <c r="E1" s="31"/>
      <c r="F1" s="32"/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3285.8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242</v>
      </c>
      <c r="B11" s="54" t="s">
        <v>11</v>
      </c>
      <c r="C11" s="54">
        <v>14</v>
      </c>
      <c r="D11" s="66">
        <v>700000</v>
      </c>
      <c r="E11" s="67"/>
      <c r="F11" s="68"/>
      <c r="G11" s="58">
        <f>D11/A8</f>
        <v>213.03792074989346</v>
      </c>
      <c r="H11" s="59"/>
    </row>
    <row r="12" spans="1:15">
      <c r="A12" s="54" t="s">
        <v>243</v>
      </c>
      <c r="B12" s="54" t="s">
        <v>244</v>
      </c>
      <c r="C12" s="54">
        <v>8</v>
      </c>
      <c r="D12" s="69"/>
      <c r="E12" s="70">
        <v>8000</v>
      </c>
      <c r="F12" s="71"/>
      <c r="G12" s="72"/>
      <c r="H12" s="73">
        <v>2.44</v>
      </c>
    </row>
    <row r="13" spans="1:15">
      <c r="A13" s="54" t="s">
        <v>202</v>
      </c>
      <c r="B13" s="54" t="s">
        <v>13</v>
      </c>
      <c r="C13" s="54">
        <v>45</v>
      </c>
      <c r="D13" s="66">
        <v>20000</v>
      </c>
      <c r="E13" s="67"/>
      <c r="F13" s="68"/>
      <c r="G13" s="58">
        <f>D13/A8</f>
        <v>6.0867977357112419</v>
      </c>
      <c r="H13" s="59"/>
    </row>
    <row r="14" spans="1:15">
      <c r="A14" s="54" t="s">
        <v>245</v>
      </c>
      <c r="B14" s="54" t="s">
        <v>13</v>
      </c>
      <c r="C14" s="54">
        <v>10</v>
      </c>
      <c r="D14" s="69"/>
      <c r="E14" s="70">
        <v>4000</v>
      </c>
      <c r="F14" s="71"/>
      <c r="G14" s="72"/>
      <c r="H14" s="73">
        <v>1.22</v>
      </c>
    </row>
    <row r="15" spans="1:15">
      <c r="A15" s="53" t="s">
        <v>246</v>
      </c>
      <c r="B15" s="54" t="s">
        <v>13</v>
      </c>
      <c r="C15" s="54">
        <v>24</v>
      </c>
      <c r="D15" s="69"/>
      <c r="E15" s="70">
        <v>145000</v>
      </c>
      <c r="F15" s="71"/>
      <c r="G15" s="72"/>
      <c r="H15" s="73">
        <v>44.13</v>
      </c>
    </row>
    <row r="16" spans="1:15">
      <c r="A16" s="53" t="s">
        <v>168</v>
      </c>
      <c r="B16" s="54" t="s">
        <v>13</v>
      </c>
      <c r="C16" s="54">
        <v>60</v>
      </c>
      <c r="D16" s="69"/>
      <c r="E16" s="70">
        <v>60000</v>
      </c>
      <c r="F16" s="71"/>
      <c r="G16" s="72"/>
      <c r="H16" s="73">
        <v>17.66</v>
      </c>
    </row>
    <row r="17" spans="1:8">
      <c r="A17" s="54" t="s">
        <v>247</v>
      </c>
      <c r="B17" s="54" t="s">
        <v>13</v>
      </c>
      <c r="C17" s="54">
        <v>18</v>
      </c>
      <c r="D17" s="69"/>
      <c r="E17" s="70">
        <v>9000</v>
      </c>
      <c r="F17" s="71"/>
      <c r="G17" s="72"/>
      <c r="H17" s="73">
        <v>2.74</v>
      </c>
    </row>
    <row r="18" spans="1:8">
      <c r="A18" s="54" t="s">
        <v>248</v>
      </c>
      <c r="B18" s="54" t="s">
        <v>13</v>
      </c>
      <c r="C18" s="54">
        <v>11</v>
      </c>
      <c r="D18" s="69"/>
      <c r="E18" s="70">
        <v>18000</v>
      </c>
      <c r="F18" s="71"/>
      <c r="G18" s="72"/>
      <c r="H18" s="73">
        <v>5.48</v>
      </c>
    </row>
    <row r="19" spans="1:8">
      <c r="A19" s="54" t="s">
        <v>203</v>
      </c>
      <c r="B19" s="54" t="s">
        <v>11</v>
      </c>
      <c r="C19" s="54">
        <v>4</v>
      </c>
      <c r="D19" s="66">
        <v>260000</v>
      </c>
      <c r="E19" s="67"/>
      <c r="F19" s="68"/>
      <c r="G19" s="58">
        <f>D19/A8</f>
        <v>79.12837056424614</v>
      </c>
      <c r="H19" s="59"/>
    </row>
    <row r="20" spans="1:8">
      <c r="A20" s="54" t="s">
        <v>30</v>
      </c>
      <c r="B20" s="54"/>
      <c r="C20" s="54"/>
      <c r="D20" s="55">
        <v>1224000</v>
      </c>
      <c r="E20" s="67"/>
      <c r="F20" s="68"/>
      <c r="G20" s="58">
        <f>D20/A8</f>
        <v>372.51202142552802</v>
      </c>
      <c r="H20" s="59"/>
    </row>
    <row r="21" spans="1:8">
      <c r="A21" s="62"/>
      <c r="B21" s="62"/>
      <c r="C21" s="62"/>
      <c r="D21" s="62"/>
      <c r="E21" s="62"/>
      <c r="F21" s="62"/>
      <c r="G21" s="62"/>
      <c r="H21" s="62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  <row r="26" spans="1:8">
      <c r="A26" s="62" t="s">
        <v>60</v>
      </c>
      <c r="B26" s="62"/>
      <c r="C26" s="62"/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  <row r="28" spans="1:8">
      <c r="A28" s="62"/>
    </row>
  </sheetData>
  <mergeCells count="18">
    <mergeCell ref="D20:F20"/>
    <mergeCell ref="G20:H20"/>
    <mergeCell ref="D11:F11"/>
    <mergeCell ref="G11:H11"/>
    <mergeCell ref="D13:F13"/>
    <mergeCell ref="G13:H13"/>
    <mergeCell ref="D19:F19"/>
    <mergeCell ref="G19:H19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8"/>
  <sheetViews>
    <sheetView topLeftCell="A7"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7109375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22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249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250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3322.3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251</v>
      </c>
      <c r="B11" s="54" t="s">
        <v>11</v>
      </c>
      <c r="C11" s="54">
        <v>4</v>
      </c>
      <c r="D11" s="66">
        <v>260000</v>
      </c>
      <c r="E11" s="67"/>
      <c r="F11" s="68"/>
      <c r="G11" s="58">
        <f>D11/A8</f>
        <v>78.259037413839806</v>
      </c>
      <c r="H11" s="59"/>
      <c r="I11" s="54"/>
    </row>
    <row r="12" spans="1:16">
      <c r="A12" s="54" t="s">
        <v>54</v>
      </c>
      <c r="B12" s="54" t="s">
        <v>11</v>
      </c>
      <c r="C12" s="54">
        <v>70</v>
      </c>
      <c r="D12" s="66">
        <v>2100</v>
      </c>
      <c r="E12" s="67"/>
      <c r="F12" s="68"/>
      <c r="G12" s="58">
        <f>D12/A8</f>
        <v>0.63209222526562925</v>
      </c>
      <c r="H12" s="59"/>
      <c r="I12" s="54"/>
    </row>
    <row r="13" spans="1:16">
      <c r="A13" s="54" t="s">
        <v>252</v>
      </c>
      <c r="B13" s="54" t="s">
        <v>11</v>
      </c>
      <c r="C13" s="54">
        <v>3</v>
      </c>
      <c r="D13" s="69"/>
      <c r="E13" s="70">
        <v>18000</v>
      </c>
      <c r="F13" s="71"/>
      <c r="G13" s="72">
        <v>5.42</v>
      </c>
      <c r="H13" s="73"/>
      <c r="I13" s="54"/>
    </row>
    <row r="14" spans="1:16">
      <c r="A14" s="54" t="s">
        <v>253</v>
      </c>
      <c r="B14" s="54" t="s">
        <v>13</v>
      </c>
      <c r="C14" s="54">
        <v>150</v>
      </c>
      <c r="D14" s="69">
        <v>75000</v>
      </c>
      <c r="E14" s="70"/>
      <c r="F14" s="71"/>
      <c r="G14" s="72"/>
      <c r="H14" s="73">
        <v>22.57</v>
      </c>
      <c r="I14" s="54"/>
    </row>
    <row r="15" spans="1:16" ht="75">
      <c r="A15" s="53" t="s">
        <v>17</v>
      </c>
      <c r="B15" s="54" t="s">
        <v>122</v>
      </c>
      <c r="C15" s="54">
        <v>70</v>
      </c>
      <c r="D15" s="69"/>
      <c r="E15" s="70">
        <v>200000</v>
      </c>
      <c r="F15" s="71"/>
      <c r="G15" s="72"/>
      <c r="H15" s="73">
        <v>60.2</v>
      </c>
      <c r="I15" s="54"/>
    </row>
    <row r="16" spans="1:16" ht="30">
      <c r="A16" s="53" t="s">
        <v>254</v>
      </c>
      <c r="B16" s="54" t="s">
        <v>11</v>
      </c>
      <c r="C16" s="54">
        <v>66</v>
      </c>
      <c r="D16" s="69"/>
      <c r="E16" s="70">
        <v>75000</v>
      </c>
      <c r="F16" s="71"/>
      <c r="G16" s="72"/>
      <c r="H16" s="73">
        <v>22.57</v>
      </c>
      <c r="I16" s="54"/>
    </row>
    <row r="17" spans="1:9">
      <c r="A17" s="53" t="s">
        <v>202</v>
      </c>
      <c r="B17" s="54" t="s">
        <v>13</v>
      </c>
      <c r="C17" s="54">
        <v>132</v>
      </c>
      <c r="D17" s="69">
        <v>55000</v>
      </c>
      <c r="E17" s="70"/>
      <c r="F17" s="71"/>
      <c r="G17" s="72"/>
      <c r="H17" s="73">
        <v>16.55</v>
      </c>
      <c r="I17" s="54"/>
    </row>
    <row r="18" spans="1:9">
      <c r="A18" s="53" t="s">
        <v>168</v>
      </c>
      <c r="B18" s="54" t="s">
        <v>13</v>
      </c>
      <c r="C18" s="54">
        <v>142</v>
      </c>
      <c r="D18" s="69">
        <v>180000</v>
      </c>
      <c r="E18" s="70"/>
      <c r="F18" s="71"/>
      <c r="G18" s="72"/>
      <c r="H18" s="73">
        <v>54.18</v>
      </c>
      <c r="I18" s="54"/>
    </row>
    <row r="19" spans="1:9" ht="30">
      <c r="A19" s="53" t="s">
        <v>255</v>
      </c>
      <c r="B19" s="54" t="s">
        <v>11</v>
      </c>
      <c r="C19" s="54">
        <v>1</v>
      </c>
      <c r="D19" s="66">
        <v>8000</v>
      </c>
      <c r="E19" s="67"/>
      <c r="F19" s="68"/>
      <c r="G19" s="58">
        <f>D19/A8</f>
        <v>2.4079703819643017</v>
      </c>
      <c r="H19" s="59"/>
      <c r="I19" s="54"/>
    </row>
    <row r="20" spans="1:9">
      <c r="A20" s="54" t="s">
        <v>30</v>
      </c>
      <c r="B20" s="54"/>
      <c r="C20" s="54"/>
      <c r="D20" s="55">
        <v>865100</v>
      </c>
      <c r="E20" s="67"/>
      <c r="F20" s="68"/>
      <c r="G20" s="58">
        <f>D20/A8</f>
        <v>260.39189717966468</v>
      </c>
      <c r="H20" s="59"/>
      <c r="I20" s="74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  <row r="26" spans="1:9">
      <c r="A26" s="62" t="s">
        <v>60</v>
      </c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</row>
  </sheetData>
  <mergeCells count="19">
    <mergeCell ref="D20:F20"/>
    <mergeCell ref="G20:H20"/>
    <mergeCell ref="I9:I10"/>
    <mergeCell ref="D11:F11"/>
    <mergeCell ref="G11:H11"/>
    <mergeCell ref="D12:F12"/>
    <mergeCell ref="G12:H12"/>
    <mergeCell ref="D19:F19"/>
    <mergeCell ref="G19:H19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8"/>
  <sheetViews>
    <sheetView topLeftCell="A10"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 t="s">
        <v>257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>
      <c r="A5">
        <v>2627.9</v>
      </c>
    </row>
    <row r="6" spans="1:15" ht="18.75" customHeight="1">
      <c r="A6" s="35" t="s">
        <v>4</v>
      </c>
      <c r="B6" s="36" t="s">
        <v>5</v>
      </c>
      <c r="C6" s="37" t="s">
        <v>6</v>
      </c>
      <c r="D6" s="38" t="s">
        <v>7</v>
      </c>
      <c r="E6" s="38"/>
      <c r="F6" s="38"/>
      <c r="G6" s="38" t="s">
        <v>25</v>
      </c>
      <c r="H6" s="38"/>
    </row>
    <row r="7" spans="1:15">
      <c r="A7" s="39"/>
      <c r="B7" s="36"/>
      <c r="C7" s="37"/>
      <c r="D7" s="38"/>
      <c r="E7" s="38"/>
      <c r="F7" s="38"/>
      <c r="G7" s="38"/>
      <c r="H7" s="38"/>
    </row>
    <row r="8" spans="1:15" ht="30">
      <c r="A8" s="53" t="s">
        <v>258</v>
      </c>
      <c r="B8" s="54" t="s">
        <v>11</v>
      </c>
      <c r="C8" s="54">
        <v>2</v>
      </c>
      <c r="D8" s="66">
        <v>20000</v>
      </c>
      <c r="E8" s="67"/>
      <c r="F8" s="68"/>
      <c r="G8" s="58">
        <v>7.61</v>
      </c>
      <c r="H8" s="59"/>
    </row>
    <row r="9" spans="1:15">
      <c r="A9" s="54" t="s">
        <v>259</v>
      </c>
      <c r="B9" s="54" t="s">
        <v>13</v>
      </c>
      <c r="C9" s="54">
        <v>6</v>
      </c>
      <c r="D9" s="55">
        <v>5000</v>
      </c>
      <c r="E9" s="67"/>
      <c r="F9" s="68"/>
      <c r="G9" s="58">
        <v>1.9</v>
      </c>
      <c r="H9" s="59"/>
    </row>
    <row r="10" spans="1:15">
      <c r="A10" s="54" t="s">
        <v>260</v>
      </c>
      <c r="B10" s="54" t="s">
        <v>13</v>
      </c>
      <c r="C10" s="54">
        <v>18</v>
      </c>
      <c r="D10" s="66">
        <v>80000</v>
      </c>
      <c r="E10" s="67"/>
      <c r="F10" s="68"/>
      <c r="G10" s="58">
        <v>30.44</v>
      </c>
      <c r="H10" s="59"/>
    </row>
    <row r="11" spans="1:15">
      <c r="A11" s="54" t="s">
        <v>261</v>
      </c>
      <c r="B11" s="54" t="s">
        <v>11</v>
      </c>
      <c r="C11" s="54">
        <v>54</v>
      </c>
      <c r="D11" s="69">
        <v>30000</v>
      </c>
      <c r="E11" s="70"/>
      <c r="F11" s="71"/>
      <c r="G11" s="72">
        <v>11.42</v>
      </c>
      <c r="H11" s="73"/>
    </row>
    <row r="12" spans="1:15">
      <c r="A12" s="54" t="s">
        <v>262</v>
      </c>
      <c r="B12" s="54" t="s">
        <v>27</v>
      </c>
      <c r="C12" s="54">
        <v>16</v>
      </c>
      <c r="D12" s="66">
        <v>25000</v>
      </c>
      <c r="E12" s="67"/>
      <c r="F12" s="68"/>
      <c r="G12" s="58">
        <v>9.51</v>
      </c>
      <c r="H12" s="59"/>
    </row>
    <row r="13" spans="1:15" ht="30">
      <c r="A13" s="53" t="s">
        <v>263</v>
      </c>
      <c r="B13" s="54" t="s">
        <v>11</v>
      </c>
      <c r="C13" s="54">
        <v>60</v>
      </c>
      <c r="D13" s="69">
        <v>50000</v>
      </c>
      <c r="E13" s="70"/>
      <c r="F13" s="71"/>
      <c r="G13" s="72">
        <v>19.03</v>
      </c>
      <c r="H13" s="73"/>
    </row>
    <row r="14" spans="1:15" ht="75">
      <c r="A14" s="53" t="s">
        <v>17</v>
      </c>
      <c r="B14" s="54" t="s">
        <v>11</v>
      </c>
      <c r="C14" s="54">
        <v>54</v>
      </c>
      <c r="D14" s="69"/>
      <c r="E14" s="70">
        <v>100000</v>
      </c>
      <c r="F14" s="71"/>
      <c r="G14" s="72"/>
      <c r="H14" s="73">
        <v>38.049999999999997</v>
      </c>
    </row>
    <row r="15" spans="1:15">
      <c r="A15" s="53" t="s">
        <v>264</v>
      </c>
      <c r="B15" s="54" t="s">
        <v>11</v>
      </c>
      <c r="C15" s="54">
        <v>6</v>
      </c>
      <c r="D15" s="69"/>
      <c r="E15" s="70">
        <v>90000</v>
      </c>
      <c r="F15" s="71"/>
      <c r="G15" s="72"/>
      <c r="H15" s="73">
        <v>34.25</v>
      </c>
    </row>
    <row r="16" spans="1:15">
      <c r="A16" s="53" t="s">
        <v>265</v>
      </c>
      <c r="B16" s="54" t="s">
        <v>11</v>
      </c>
      <c r="C16" s="54">
        <v>4</v>
      </c>
      <c r="D16" s="69">
        <v>12000</v>
      </c>
      <c r="E16" s="70"/>
      <c r="F16" s="71"/>
      <c r="G16" s="72">
        <v>4.57</v>
      </c>
      <c r="H16" s="73"/>
    </row>
    <row r="17" spans="1:8">
      <c r="A17" s="53" t="s">
        <v>266</v>
      </c>
      <c r="B17" s="54" t="s">
        <v>11</v>
      </c>
      <c r="C17" s="54">
        <v>28</v>
      </c>
      <c r="D17" s="69">
        <v>25000</v>
      </c>
      <c r="E17" s="70"/>
      <c r="F17" s="71"/>
      <c r="G17" s="72"/>
      <c r="H17" s="73">
        <v>9.51</v>
      </c>
    </row>
    <row r="18" spans="1:8">
      <c r="A18" s="53" t="s">
        <v>202</v>
      </c>
      <c r="B18" s="54" t="s">
        <v>13</v>
      </c>
      <c r="C18" s="54">
        <v>168</v>
      </c>
      <c r="D18" s="69">
        <v>65000</v>
      </c>
      <c r="E18" s="70"/>
      <c r="F18" s="71"/>
      <c r="G18" s="72">
        <v>24.73</v>
      </c>
      <c r="H18" s="73"/>
    </row>
    <row r="19" spans="1:8">
      <c r="A19" s="53" t="s">
        <v>29</v>
      </c>
      <c r="B19" s="54" t="s">
        <v>13</v>
      </c>
      <c r="C19" s="54">
        <v>142</v>
      </c>
      <c r="D19" s="69">
        <v>230000</v>
      </c>
      <c r="E19" s="70"/>
      <c r="F19" s="71"/>
      <c r="G19" s="72">
        <v>87.52</v>
      </c>
      <c r="H19" s="73"/>
    </row>
    <row r="20" spans="1:8">
      <c r="A20" s="53" t="s">
        <v>44</v>
      </c>
      <c r="B20" s="54" t="s">
        <v>13</v>
      </c>
      <c r="C20" s="54">
        <v>250</v>
      </c>
      <c r="D20" s="69">
        <v>150000</v>
      </c>
      <c r="E20" s="70"/>
      <c r="F20" s="71"/>
      <c r="G20" s="72">
        <v>57.08</v>
      </c>
      <c r="H20" s="73"/>
    </row>
    <row r="21" spans="1:8" ht="30">
      <c r="A21" s="53" t="s">
        <v>267</v>
      </c>
      <c r="B21" s="54" t="s">
        <v>268</v>
      </c>
      <c r="C21" s="54">
        <v>1</v>
      </c>
      <c r="D21" s="66">
        <v>20000</v>
      </c>
      <c r="E21" s="67"/>
      <c r="F21" s="68"/>
      <c r="G21" s="66">
        <v>7.61</v>
      </c>
      <c r="H21" s="68"/>
    </row>
    <row r="22" spans="1:8">
      <c r="A22" s="54" t="s">
        <v>30</v>
      </c>
      <c r="B22" s="54"/>
      <c r="C22" s="54"/>
      <c r="D22" s="60">
        <f>SUM(D8:F21)</f>
        <v>902000</v>
      </c>
      <c r="E22" s="61"/>
      <c r="F22" s="61"/>
      <c r="G22" s="60">
        <v>343.23</v>
      </c>
      <c r="H22" s="61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</row>
    <row r="26" spans="1:8">
      <c r="A26" s="62"/>
      <c r="B26" s="62"/>
      <c r="C26" s="62"/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  <row r="28" spans="1:8">
      <c r="A28" s="62"/>
      <c r="B28" s="62"/>
      <c r="C28" s="62"/>
      <c r="D28" s="62"/>
      <c r="E28" s="62"/>
      <c r="F28" s="62"/>
      <c r="G28" s="62"/>
      <c r="H28" s="62"/>
    </row>
  </sheetData>
  <mergeCells count="21">
    <mergeCell ref="D12:F12"/>
    <mergeCell ref="G12:H12"/>
    <mergeCell ref="D21:F21"/>
    <mergeCell ref="G21:H21"/>
    <mergeCell ref="D22:F22"/>
    <mergeCell ref="G22:H22"/>
    <mergeCell ref="D8:F8"/>
    <mergeCell ref="G8:H8"/>
    <mergeCell ref="D9:F9"/>
    <mergeCell ref="G9:H9"/>
    <mergeCell ref="D10:F10"/>
    <mergeCell ref="G10:H10"/>
    <mergeCell ref="F1:H1"/>
    <mergeCell ref="A2:L2"/>
    <mergeCell ref="A3:L3"/>
    <mergeCell ref="A4:L4"/>
    <mergeCell ref="A6:A7"/>
    <mergeCell ref="B6:B7"/>
    <mergeCell ref="C6:C7"/>
    <mergeCell ref="D6:F7"/>
    <mergeCell ref="G6:H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8.85546875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107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269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270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>
      <c r="A7">
        <v>3224.6</v>
      </c>
    </row>
    <row r="8" spans="1:15" ht="18.75" customHeight="1">
      <c r="A8" s="35" t="s">
        <v>4</v>
      </c>
      <c r="B8" s="36" t="s">
        <v>5</v>
      </c>
      <c r="C8" s="37" t="s">
        <v>6</v>
      </c>
      <c r="D8" s="38" t="s">
        <v>7</v>
      </c>
      <c r="E8" s="38"/>
      <c r="F8" s="38"/>
      <c r="G8" s="38" t="s">
        <v>8</v>
      </c>
      <c r="H8" s="38"/>
    </row>
    <row r="9" spans="1:15">
      <c r="A9" s="39"/>
      <c r="B9" s="36"/>
      <c r="C9" s="37"/>
      <c r="D9" s="38"/>
      <c r="E9" s="38"/>
      <c r="F9" s="38"/>
      <c r="G9" s="38"/>
      <c r="H9" s="38"/>
    </row>
    <row r="10" spans="1:15">
      <c r="A10" s="54" t="s">
        <v>216</v>
      </c>
      <c r="B10" s="54" t="s">
        <v>13</v>
      </c>
      <c r="C10" s="54">
        <v>12</v>
      </c>
      <c r="D10" s="66">
        <v>11000</v>
      </c>
      <c r="E10" s="67"/>
      <c r="F10" s="68"/>
      <c r="G10" s="58">
        <f>D10/A7</f>
        <v>3.4112758171556163</v>
      </c>
      <c r="H10" s="59"/>
    </row>
    <row r="11" spans="1:15">
      <c r="A11" s="54" t="s">
        <v>253</v>
      </c>
      <c r="B11" s="54" t="s">
        <v>13</v>
      </c>
      <c r="C11" s="54">
        <v>250</v>
      </c>
      <c r="D11" s="66">
        <v>125000</v>
      </c>
      <c r="E11" s="67"/>
      <c r="F11" s="68"/>
      <c r="G11" s="58">
        <f>D11/A7</f>
        <v>38.764497922222915</v>
      </c>
      <c r="H11" s="59"/>
    </row>
    <row r="12" spans="1:15">
      <c r="A12" s="54" t="s">
        <v>82</v>
      </c>
      <c r="B12" s="54" t="s">
        <v>11</v>
      </c>
      <c r="C12" s="54">
        <v>4</v>
      </c>
      <c r="D12" s="69">
        <v>260000</v>
      </c>
      <c r="E12" s="70"/>
      <c r="F12" s="71"/>
      <c r="G12" s="72"/>
      <c r="H12" s="73">
        <v>80.63</v>
      </c>
    </row>
    <row r="13" spans="1:15">
      <c r="A13" s="54" t="s">
        <v>271</v>
      </c>
      <c r="B13" s="54" t="s">
        <v>11</v>
      </c>
      <c r="C13" s="54">
        <v>1</v>
      </c>
      <c r="D13" s="69"/>
      <c r="E13" s="70">
        <v>8000</v>
      </c>
      <c r="F13" s="71"/>
      <c r="G13" s="72"/>
      <c r="H13" s="73">
        <v>2.48</v>
      </c>
    </row>
    <row r="14" spans="1:15">
      <c r="A14" s="54" t="s">
        <v>272</v>
      </c>
      <c r="B14" s="54" t="s">
        <v>13</v>
      </c>
      <c r="C14" s="54">
        <v>48</v>
      </c>
      <c r="D14" s="69"/>
      <c r="E14" s="70">
        <v>280000</v>
      </c>
      <c r="F14" s="71"/>
      <c r="G14" s="72">
        <v>86.84</v>
      </c>
      <c r="H14" s="73"/>
    </row>
    <row r="15" spans="1:15">
      <c r="A15" s="54" t="s">
        <v>273</v>
      </c>
      <c r="B15" s="54" t="s">
        <v>13</v>
      </c>
      <c r="C15" s="54">
        <v>12</v>
      </c>
      <c r="D15" s="69"/>
      <c r="E15" s="70">
        <v>20000</v>
      </c>
      <c r="F15" s="71"/>
      <c r="G15" s="72">
        <v>6.2</v>
      </c>
      <c r="H15" s="73"/>
    </row>
    <row r="16" spans="1:15" ht="30">
      <c r="A16" s="53" t="s">
        <v>274</v>
      </c>
      <c r="B16" s="54" t="s">
        <v>77</v>
      </c>
      <c r="C16" s="54">
        <v>80</v>
      </c>
      <c r="D16" s="69"/>
      <c r="E16" s="70">
        <v>45000</v>
      </c>
      <c r="F16" s="71"/>
      <c r="G16" s="72"/>
      <c r="H16" s="73">
        <v>13.96</v>
      </c>
    </row>
    <row r="17" spans="1:8" ht="30">
      <c r="A17" s="53" t="s">
        <v>275</v>
      </c>
      <c r="B17" s="54" t="s">
        <v>77</v>
      </c>
      <c r="C17" s="54">
        <v>80</v>
      </c>
      <c r="D17" s="69">
        <v>120000</v>
      </c>
      <c r="E17" s="70"/>
      <c r="F17" s="71"/>
      <c r="G17" s="72"/>
      <c r="H17" s="73">
        <v>37.22</v>
      </c>
    </row>
    <row r="18" spans="1:8" ht="45">
      <c r="A18" s="53" t="s">
        <v>276</v>
      </c>
      <c r="B18" s="54" t="s">
        <v>11</v>
      </c>
      <c r="C18" s="54">
        <v>70</v>
      </c>
      <c r="D18" s="69">
        <v>120000</v>
      </c>
      <c r="E18" s="70"/>
      <c r="F18" s="71"/>
      <c r="G18" s="72"/>
      <c r="H18" s="73">
        <v>37.22</v>
      </c>
    </row>
    <row r="19" spans="1:8">
      <c r="A19" s="54" t="s">
        <v>168</v>
      </c>
      <c r="B19" s="54" t="s">
        <v>13</v>
      </c>
      <c r="C19" s="54">
        <v>70</v>
      </c>
      <c r="D19" s="66">
        <v>90000</v>
      </c>
      <c r="E19" s="67"/>
      <c r="F19" s="68"/>
      <c r="G19" s="58">
        <f>D19/A7</f>
        <v>27.910438504000496</v>
      </c>
      <c r="H19" s="59"/>
    </row>
    <row r="20" spans="1:8" ht="75">
      <c r="A20" s="53" t="s">
        <v>17</v>
      </c>
      <c r="B20" s="54" t="s">
        <v>18</v>
      </c>
      <c r="C20" s="54">
        <v>70</v>
      </c>
      <c r="D20" s="55">
        <v>150000</v>
      </c>
      <c r="E20" s="67"/>
      <c r="F20" s="68"/>
      <c r="G20" s="58">
        <f>D20/A7</f>
        <v>46.517397506667493</v>
      </c>
      <c r="H20" s="59"/>
    </row>
    <row r="21" spans="1:8">
      <c r="A21" s="54" t="s">
        <v>19</v>
      </c>
      <c r="B21" s="54"/>
      <c r="C21" s="54"/>
      <c r="D21" s="60">
        <f>SUM(D10:F20)</f>
        <v>1229000</v>
      </c>
      <c r="E21" s="61"/>
      <c r="F21" s="61"/>
      <c r="G21" s="60">
        <f>SUM(G10:H20)</f>
        <v>381.15360975004648</v>
      </c>
      <c r="H21" s="61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</row>
    <row r="26" spans="1:8">
      <c r="A26" s="62"/>
      <c r="B26" s="62"/>
      <c r="C26" s="62"/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  <row r="28" spans="1:8">
      <c r="A28" s="62"/>
      <c r="B28" s="62"/>
      <c r="C28" s="62"/>
      <c r="D28" s="62"/>
      <c r="E28" s="62"/>
      <c r="F28" s="62"/>
      <c r="G28" s="62"/>
      <c r="H28" s="62"/>
    </row>
    <row r="29" spans="1:8">
      <c r="A29" s="62"/>
      <c r="B29" s="62"/>
      <c r="C29" s="62"/>
      <c r="D29" s="62"/>
      <c r="E29" s="62"/>
      <c r="F29" s="62"/>
      <c r="G29" s="62"/>
      <c r="H29" s="62"/>
    </row>
  </sheetData>
  <mergeCells count="20">
    <mergeCell ref="D20:F20"/>
    <mergeCell ref="G20:H20"/>
    <mergeCell ref="D21:F21"/>
    <mergeCell ref="G21:H21"/>
    <mergeCell ref="D10:F10"/>
    <mergeCell ref="G10:H10"/>
    <mergeCell ref="D11:F11"/>
    <mergeCell ref="G11:H11"/>
    <mergeCell ref="D19:F19"/>
    <mergeCell ref="G19:H19"/>
    <mergeCell ref="F1:H1"/>
    <mergeCell ref="A2:L2"/>
    <mergeCell ref="A3:L3"/>
    <mergeCell ref="A4:L4"/>
    <mergeCell ref="A5:L5"/>
    <mergeCell ref="A8:A9"/>
    <mergeCell ref="B8:B9"/>
    <mergeCell ref="C8:C9"/>
    <mergeCell ref="D8:F9"/>
    <mergeCell ref="G8:H9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8.85546875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0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278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299.7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8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279</v>
      </c>
      <c r="B11" s="54" t="s">
        <v>11</v>
      </c>
      <c r="C11" s="54">
        <v>1</v>
      </c>
      <c r="D11" s="55">
        <v>6000</v>
      </c>
      <c r="E11" s="56"/>
      <c r="F11" s="57"/>
      <c r="G11" s="55">
        <f>D11/A8</f>
        <v>20.02002002002002</v>
      </c>
      <c r="H11" s="57"/>
    </row>
    <row r="12" spans="1:15" ht="30">
      <c r="A12" s="53" t="s">
        <v>280</v>
      </c>
      <c r="B12" s="54" t="s">
        <v>11</v>
      </c>
      <c r="C12" s="54">
        <v>1</v>
      </c>
      <c r="D12" s="66">
        <v>2000</v>
      </c>
      <c r="E12" s="67"/>
      <c r="F12" s="68"/>
      <c r="G12" s="58">
        <f>D12/A8</f>
        <v>6.6733400066733406</v>
      </c>
      <c r="H12" s="59"/>
    </row>
    <row r="13" spans="1:15">
      <c r="A13" s="54" t="s">
        <v>281</v>
      </c>
      <c r="B13" s="54" t="s">
        <v>13</v>
      </c>
      <c r="C13" s="54">
        <v>6.8</v>
      </c>
      <c r="D13" s="66">
        <v>2000</v>
      </c>
      <c r="E13" s="67"/>
      <c r="F13" s="68"/>
      <c r="G13" s="58">
        <f>D13/A8</f>
        <v>6.6733400066733406</v>
      </c>
      <c r="H13" s="59"/>
    </row>
    <row r="14" spans="1:15">
      <c r="A14" s="54" t="s">
        <v>282</v>
      </c>
      <c r="B14" s="54" t="s">
        <v>13</v>
      </c>
      <c r="C14" s="54">
        <v>180</v>
      </c>
      <c r="D14" s="66">
        <v>120000</v>
      </c>
      <c r="E14" s="67"/>
      <c r="F14" s="68"/>
      <c r="G14" s="58">
        <f>D14/A8</f>
        <v>400.40040040040043</v>
      </c>
      <c r="H14" s="59"/>
    </row>
    <row r="15" spans="1:15">
      <c r="A15" s="54" t="s">
        <v>19</v>
      </c>
      <c r="B15" s="54"/>
      <c r="C15" s="54"/>
      <c r="D15" s="60">
        <f>SUM(D11:F14)</f>
        <v>130000</v>
      </c>
      <c r="E15" s="61"/>
      <c r="F15" s="61"/>
      <c r="G15" s="60">
        <f>SUM(G11:H14)</f>
        <v>433.76710043376715</v>
      </c>
      <c r="H15" s="61"/>
    </row>
    <row r="16" spans="1:15">
      <c r="A16" s="62"/>
      <c r="B16" s="62"/>
      <c r="C16" s="62"/>
      <c r="D16" s="62"/>
      <c r="E16" s="62"/>
      <c r="F16" s="62"/>
      <c r="G16" s="62"/>
      <c r="H16" s="62"/>
    </row>
    <row r="17" spans="1:8">
      <c r="A17" s="62"/>
      <c r="B17" s="62"/>
      <c r="C17" s="62"/>
      <c r="D17" s="62"/>
      <c r="E17" s="62"/>
      <c r="F17" s="62"/>
      <c r="G17" s="62"/>
      <c r="H17" s="62"/>
    </row>
    <row r="18" spans="1:8">
      <c r="A18" s="62"/>
      <c r="B18" s="62"/>
      <c r="C18" s="62"/>
      <c r="D18" s="62"/>
      <c r="E18" s="62"/>
      <c r="F18" s="62"/>
      <c r="G18" s="62"/>
      <c r="H18" s="62"/>
    </row>
    <row r="19" spans="1:8">
      <c r="A19" s="62" t="s">
        <v>20</v>
      </c>
      <c r="B19" s="62"/>
      <c r="C19" s="62" t="s">
        <v>21</v>
      </c>
      <c r="D19" s="62"/>
      <c r="E19" s="62"/>
      <c r="F19" s="62"/>
      <c r="G19" s="62"/>
      <c r="H19" s="62"/>
    </row>
    <row r="20" spans="1:8">
      <c r="A20" s="62"/>
      <c r="B20" s="62"/>
      <c r="C20" s="62"/>
      <c r="D20" s="62"/>
      <c r="E20" s="62"/>
      <c r="F20" s="62"/>
      <c r="G20" s="62"/>
      <c r="H20" s="62"/>
    </row>
    <row r="21" spans="1:8">
      <c r="A21" s="62"/>
      <c r="B21" s="62"/>
      <c r="C21" s="62"/>
      <c r="D21" s="62"/>
      <c r="E21" s="62"/>
      <c r="F21" s="62"/>
      <c r="G21" s="62"/>
      <c r="H21" s="62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</sheetData>
  <mergeCells count="20">
    <mergeCell ref="D14:F14"/>
    <mergeCell ref="G14:H14"/>
    <mergeCell ref="D15:F15"/>
    <mergeCell ref="G15:H15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0.140625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283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284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5203.7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102</v>
      </c>
      <c r="B11" s="54" t="s">
        <v>27</v>
      </c>
      <c r="C11" s="54">
        <v>3.2</v>
      </c>
      <c r="D11" s="55">
        <v>1000</v>
      </c>
      <c r="E11" s="67"/>
      <c r="F11" s="68"/>
      <c r="G11" s="58">
        <f>D11/A8</f>
        <v>0.19217095528181871</v>
      </c>
      <c r="H11" s="59"/>
    </row>
    <row r="12" spans="1:15">
      <c r="A12" s="54" t="s">
        <v>242</v>
      </c>
      <c r="B12" s="54" t="s">
        <v>11</v>
      </c>
      <c r="C12" s="54">
        <v>8</v>
      </c>
      <c r="D12" s="66">
        <v>80000</v>
      </c>
      <c r="E12" s="67"/>
      <c r="F12" s="68"/>
      <c r="G12" s="58">
        <f>D12/A8</f>
        <v>15.373676422545497</v>
      </c>
      <c r="H12" s="59"/>
    </row>
    <row r="13" spans="1:15">
      <c r="A13" s="54" t="s">
        <v>112</v>
      </c>
      <c r="B13" s="54" t="s">
        <v>11</v>
      </c>
      <c r="C13" s="54">
        <v>16</v>
      </c>
      <c r="D13" s="55">
        <v>90000</v>
      </c>
      <c r="E13" s="67"/>
      <c r="F13" s="68"/>
      <c r="G13" s="58">
        <f>D13/A8</f>
        <v>17.295385975363683</v>
      </c>
      <c r="H13" s="59"/>
    </row>
    <row r="14" spans="1:15">
      <c r="A14" s="54" t="s">
        <v>285</v>
      </c>
      <c r="B14" s="54" t="s">
        <v>11</v>
      </c>
      <c r="C14" s="54">
        <v>2</v>
      </c>
      <c r="D14" s="66">
        <v>450000</v>
      </c>
      <c r="E14" s="67"/>
      <c r="F14" s="68"/>
      <c r="G14" s="58">
        <f>D14/A8</f>
        <v>86.476929876818417</v>
      </c>
      <c r="H14" s="59"/>
    </row>
    <row r="15" spans="1:15">
      <c r="A15" s="54" t="s">
        <v>286</v>
      </c>
      <c r="B15" s="54" t="s">
        <v>11</v>
      </c>
      <c r="C15" s="54">
        <v>6</v>
      </c>
      <c r="D15" s="66">
        <v>3000</v>
      </c>
      <c r="E15" s="67"/>
      <c r="F15" s="68"/>
      <c r="G15" s="58">
        <f>D15/A8</f>
        <v>0.57651286584545614</v>
      </c>
      <c r="H15" s="59"/>
    </row>
    <row r="16" spans="1:15">
      <c r="A16" s="53" t="s">
        <v>287</v>
      </c>
      <c r="B16" s="54" t="s">
        <v>77</v>
      </c>
      <c r="C16" s="54">
        <v>20</v>
      </c>
      <c r="D16" s="66">
        <v>15000</v>
      </c>
      <c r="E16" s="67"/>
      <c r="F16" s="68"/>
      <c r="G16" s="58">
        <f>D16/A8</f>
        <v>2.8825643292272809</v>
      </c>
      <c r="H16" s="59"/>
    </row>
    <row r="17" spans="1:9">
      <c r="A17" s="53" t="s">
        <v>288</v>
      </c>
      <c r="B17" s="54" t="s">
        <v>289</v>
      </c>
      <c r="C17" s="101" t="s">
        <v>290</v>
      </c>
      <c r="D17" s="66">
        <v>45000</v>
      </c>
      <c r="E17" s="67"/>
      <c r="F17" s="68"/>
      <c r="G17" s="58">
        <f>D17/A8</f>
        <v>8.6476929876818414</v>
      </c>
      <c r="H17" s="59"/>
    </row>
    <row r="18" spans="1:9">
      <c r="A18" s="53" t="s">
        <v>89</v>
      </c>
      <c r="B18" s="54" t="s">
        <v>11</v>
      </c>
      <c r="C18" s="54">
        <v>80</v>
      </c>
      <c r="D18" s="66">
        <v>30000</v>
      </c>
      <c r="E18" s="67"/>
      <c r="F18" s="68"/>
      <c r="G18" s="58">
        <f>D18/A8</f>
        <v>5.7651286584545618</v>
      </c>
      <c r="H18" s="59"/>
    </row>
    <row r="19" spans="1:9">
      <c r="A19" s="53" t="s">
        <v>90</v>
      </c>
      <c r="B19" s="54" t="s">
        <v>11</v>
      </c>
      <c r="C19" s="54">
        <v>20</v>
      </c>
      <c r="D19" s="66">
        <v>13500</v>
      </c>
      <c r="E19" s="67"/>
      <c r="F19" s="68"/>
      <c r="G19" s="58">
        <f>D19/A8</f>
        <v>2.5943078963045525</v>
      </c>
      <c r="H19" s="59"/>
    </row>
    <row r="20" spans="1:9">
      <c r="A20" s="53" t="s">
        <v>29</v>
      </c>
      <c r="B20" s="54" t="s">
        <v>27</v>
      </c>
      <c r="C20" s="54">
        <v>249</v>
      </c>
      <c r="D20" s="66">
        <v>180000</v>
      </c>
      <c r="E20" s="67"/>
      <c r="F20" s="68"/>
      <c r="G20" s="58">
        <f>D20/A8</f>
        <v>34.590771950727365</v>
      </c>
      <c r="H20" s="59"/>
    </row>
    <row r="21" spans="1:9">
      <c r="A21" s="54" t="s">
        <v>92</v>
      </c>
      <c r="B21" s="54" t="s">
        <v>45</v>
      </c>
      <c r="C21" s="54">
        <v>250</v>
      </c>
      <c r="D21" s="66">
        <v>100000</v>
      </c>
      <c r="E21" s="67"/>
      <c r="F21" s="68"/>
      <c r="G21" s="58">
        <f>D21/A8</f>
        <v>19.217095528181872</v>
      </c>
      <c r="H21" s="59"/>
    </row>
    <row r="22" spans="1:9">
      <c r="A22" s="54" t="s">
        <v>30</v>
      </c>
      <c r="B22" s="54"/>
      <c r="C22" s="54"/>
      <c r="D22" s="60">
        <f>SUM(D11:F21)</f>
        <v>1007500</v>
      </c>
      <c r="E22" s="61"/>
      <c r="F22" s="61"/>
      <c r="G22" s="60">
        <f>SUM(G11:H21)</f>
        <v>193.61223744643235</v>
      </c>
      <c r="H22" s="61"/>
    </row>
    <row r="23" spans="1:9">
      <c r="A23" s="62"/>
      <c r="B23" s="62"/>
      <c r="C23" s="62"/>
      <c r="D23" s="62"/>
      <c r="E23" s="62"/>
      <c r="F23" s="62"/>
      <c r="G23" s="62"/>
      <c r="H23" s="62"/>
    </row>
    <row r="24" spans="1:9">
      <c r="A24" s="62"/>
      <c r="B24" s="62"/>
      <c r="C24" s="62"/>
      <c r="D24" s="62"/>
      <c r="E24" s="62"/>
      <c r="F24" s="62"/>
      <c r="G24" s="62"/>
      <c r="H24" s="62"/>
    </row>
    <row r="25" spans="1:9">
      <c r="A25" s="62"/>
      <c r="B25" s="62"/>
      <c r="C25" s="62"/>
      <c r="D25" s="62"/>
      <c r="E25" s="62"/>
      <c r="F25" s="62"/>
      <c r="G25" s="62"/>
      <c r="H25" s="62"/>
    </row>
    <row r="26" spans="1:9">
      <c r="A26" s="62"/>
      <c r="B26" s="62"/>
      <c r="C26" s="62"/>
      <c r="D26" s="62"/>
      <c r="E26" s="62"/>
      <c r="F26" s="62"/>
      <c r="G26" s="62"/>
      <c r="H26" s="62"/>
    </row>
    <row r="27" spans="1:9">
      <c r="A27" s="62"/>
      <c r="B27" s="62"/>
      <c r="C27" s="62"/>
      <c r="D27" s="62"/>
      <c r="E27" s="62"/>
      <c r="F27" s="62"/>
      <c r="G27" s="62"/>
      <c r="H27" s="62"/>
    </row>
    <row r="28" spans="1:9">
      <c r="A28" s="62" t="s">
        <v>20</v>
      </c>
      <c r="B28" s="62"/>
      <c r="C28" s="62" t="s">
        <v>21</v>
      </c>
      <c r="D28" s="62"/>
      <c r="E28" s="62"/>
      <c r="F28" s="62"/>
      <c r="G28" s="62"/>
      <c r="H28" s="62"/>
      <c r="I28" s="62"/>
    </row>
    <row r="29" spans="1:9">
      <c r="A29" s="62"/>
      <c r="B29" s="62"/>
      <c r="C29" s="62"/>
      <c r="D29" s="62"/>
      <c r="E29" s="62"/>
      <c r="F29" s="62"/>
      <c r="G29" s="62"/>
      <c r="H29" s="62"/>
    </row>
    <row r="30" spans="1:9">
      <c r="A30" s="62"/>
      <c r="B30" s="62"/>
      <c r="C30" s="62"/>
      <c r="D30" s="62"/>
      <c r="E30" s="62"/>
      <c r="F30" s="62"/>
      <c r="G30" s="62"/>
      <c r="H30" s="62"/>
    </row>
  </sheetData>
  <mergeCells count="34">
    <mergeCell ref="D20:F20"/>
    <mergeCell ref="G20:H20"/>
    <mergeCell ref="D21:F21"/>
    <mergeCell ref="G21:H21"/>
    <mergeCell ref="D22:F22"/>
    <mergeCell ref="G22:H22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28515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1"/>
      <c r="N2" s="31"/>
      <c r="O2" s="31"/>
    </row>
    <row r="3" spans="1:15" ht="18.75">
      <c r="A3" s="34" t="s">
        <v>291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292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5244.3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293</v>
      </c>
      <c r="B11" s="54" t="s">
        <v>27</v>
      </c>
      <c r="C11" s="54">
        <v>5</v>
      </c>
      <c r="D11" s="55">
        <v>5000</v>
      </c>
      <c r="E11" s="67"/>
      <c r="F11" s="68"/>
      <c r="G11" s="58">
        <f>D11/A8</f>
        <v>0.95341608984993231</v>
      </c>
      <c r="H11" s="59"/>
    </row>
    <row r="12" spans="1:15">
      <c r="A12" s="54" t="s">
        <v>111</v>
      </c>
      <c r="B12" s="54" t="s">
        <v>11</v>
      </c>
      <c r="C12" s="54">
        <v>1</v>
      </c>
      <c r="D12" s="66">
        <v>1500</v>
      </c>
      <c r="E12" s="67"/>
      <c r="F12" s="68"/>
      <c r="G12" s="58">
        <f>D12/A8</f>
        <v>0.28602482695497966</v>
      </c>
      <c r="H12" s="59"/>
    </row>
    <row r="13" spans="1:15">
      <c r="A13" s="54" t="s">
        <v>112</v>
      </c>
      <c r="B13" s="54" t="s">
        <v>11</v>
      </c>
      <c r="C13" s="54">
        <v>16</v>
      </c>
      <c r="D13" s="55">
        <v>90000</v>
      </c>
      <c r="E13" s="67"/>
      <c r="F13" s="68"/>
      <c r="G13" s="58">
        <f>D13/A8</f>
        <v>17.161489617298781</v>
      </c>
      <c r="H13" s="59"/>
    </row>
    <row r="14" spans="1:15">
      <c r="A14" s="54" t="s">
        <v>47</v>
      </c>
      <c r="B14" s="54" t="s">
        <v>11</v>
      </c>
      <c r="C14" s="54">
        <v>6</v>
      </c>
      <c r="D14" s="66">
        <v>1000</v>
      </c>
      <c r="E14" s="67"/>
      <c r="F14" s="68"/>
      <c r="G14" s="58">
        <f>D14/A8</f>
        <v>0.19068321796998647</v>
      </c>
      <c r="H14" s="59"/>
    </row>
    <row r="15" spans="1:15">
      <c r="A15" s="54" t="s">
        <v>294</v>
      </c>
      <c r="B15" s="54" t="s">
        <v>27</v>
      </c>
      <c r="C15" s="54">
        <v>28</v>
      </c>
      <c r="D15" s="66">
        <v>3000</v>
      </c>
      <c r="E15" s="67"/>
      <c r="F15" s="68"/>
      <c r="G15" s="58">
        <f>D15/A8</f>
        <v>0.57204965390995932</v>
      </c>
      <c r="H15" s="59"/>
    </row>
    <row r="16" spans="1:15">
      <c r="A16" s="54" t="s">
        <v>197</v>
      </c>
      <c r="B16" s="54" t="s">
        <v>84</v>
      </c>
      <c r="C16" s="54">
        <v>18</v>
      </c>
      <c r="D16" s="66">
        <v>400000</v>
      </c>
      <c r="E16" s="67"/>
      <c r="F16" s="68"/>
      <c r="G16" s="58">
        <f>D16/A8</f>
        <v>76.273287187994583</v>
      </c>
      <c r="H16" s="59"/>
    </row>
    <row r="17" spans="1:8">
      <c r="A17" s="54" t="s">
        <v>295</v>
      </c>
      <c r="B17" s="54" t="s">
        <v>48</v>
      </c>
      <c r="C17" s="54">
        <v>380</v>
      </c>
      <c r="D17" s="66">
        <v>45000</v>
      </c>
      <c r="E17" s="67"/>
      <c r="F17" s="68"/>
      <c r="G17" s="58">
        <v>8.58</v>
      </c>
      <c r="H17" s="59"/>
    </row>
    <row r="18" spans="1:8">
      <c r="A18" s="102" t="s">
        <v>296</v>
      </c>
      <c r="B18" s="103" t="s">
        <v>77</v>
      </c>
      <c r="C18" s="103">
        <v>60</v>
      </c>
      <c r="D18" s="104">
        <v>35000</v>
      </c>
      <c r="E18" s="105"/>
      <c r="F18" s="106"/>
      <c r="G18" s="107">
        <f>D18/A8</f>
        <v>6.6739126289495259</v>
      </c>
      <c r="H18" s="108"/>
    </row>
    <row r="19" spans="1:8">
      <c r="A19" s="102" t="s">
        <v>136</v>
      </c>
      <c r="B19" s="103" t="s">
        <v>77</v>
      </c>
      <c r="C19" s="103">
        <v>250</v>
      </c>
      <c r="D19" s="104">
        <v>140000</v>
      </c>
      <c r="E19" s="105"/>
      <c r="F19" s="106"/>
      <c r="G19" s="107">
        <f>D19/A8</f>
        <v>26.695650515798103</v>
      </c>
      <c r="H19" s="108"/>
    </row>
    <row r="20" spans="1:8">
      <c r="A20" s="109" t="s">
        <v>287</v>
      </c>
      <c r="B20" s="110" t="s">
        <v>77</v>
      </c>
      <c r="C20" s="110">
        <v>120</v>
      </c>
      <c r="D20" s="111">
        <v>70000</v>
      </c>
      <c r="E20" s="112"/>
      <c r="F20" s="113"/>
      <c r="G20" s="114">
        <f>D20/A8</f>
        <v>13.347825257899052</v>
      </c>
      <c r="H20" s="115"/>
    </row>
    <row r="21" spans="1:8">
      <c r="A21" s="53" t="s">
        <v>297</v>
      </c>
      <c r="B21" s="54" t="s">
        <v>11</v>
      </c>
      <c r="C21" s="54">
        <v>2</v>
      </c>
      <c r="D21" s="66">
        <v>15000</v>
      </c>
      <c r="E21" s="67"/>
      <c r="F21" s="68"/>
      <c r="G21" s="58">
        <f>D21/A8</f>
        <v>2.8602482695497966</v>
      </c>
      <c r="H21" s="59"/>
    </row>
    <row r="22" spans="1:8">
      <c r="A22" s="53" t="s">
        <v>298</v>
      </c>
      <c r="B22" s="54" t="s">
        <v>11</v>
      </c>
      <c r="C22" s="54">
        <v>2</v>
      </c>
      <c r="D22" s="66">
        <v>15000</v>
      </c>
      <c r="E22" s="67"/>
      <c r="F22" s="68"/>
      <c r="G22" s="58">
        <f>D22/A8</f>
        <v>2.8602482695497966</v>
      </c>
      <c r="H22" s="59"/>
    </row>
    <row r="23" spans="1:8">
      <c r="A23" s="54" t="s">
        <v>92</v>
      </c>
      <c r="B23" s="54" t="s">
        <v>45</v>
      </c>
      <c r="C23" s="54">
        <v>600</v>
      </c>
      <c r="D23" s="66">
        <v>300000</v>
      </c>
      <c r="E23" s="67"/>
      <c r="F23" s="68"/>
      <c r="G23" s="58">
        <f>D23/A8</f>
        <v>57.204965390995937</v>
      </c>
      <c r="H23" s="59"/>
    </row>
    <row r="24" spans="1:8">
      <c r="A24" s="54" t="s">
        <v>30</v>
      </c>
      <c r="B24" s="54"/>
      <c r="C24" s="54"/>
      <c r="D24" s="60">
        <f>SUM(D11:F23)</f>
        <v>1120500</v>
      </c>
      <c r="E24" s="61"/>
      <c r="F24" s="61"/>
      <c r="G24" s="60">
        <f>SUM(G11:H23)</f>
        <v>213.65980092672044</v>
      </c>
      <c r="H24" s="61"/>
    </row>
    <row r="25" spans="1:8">
      <c r="A25" s="62"/>
      <c r="B25" s="62"/>
      <c r="C25" s="62"/>
      <c r="D25" s="62"/>
      <c r="E25" s="62"/>
      <c r="F25" s="62"/>
      <c r="G25" s="62"/>
      <c r="H25" s="62"/>
    </row>
    <row r="26" spans="1:8">
      <c r="A26" s="62"/>
      <c r="B26" s="62"/>
      <c r="C26" s="62"/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  <row r="28" spans="1:8" s="116" customFormat="1">
      <c r="A28" s="116" t="s">
        <v>299</v>
      </c>
    </row>
    <row r="29" spans="1:8">
      <c r="A29" s="62"/>
      <c r="B29" s="62"/>
      <c r="C29" s="62"/>
      <c r="D29" s="62"/>
      <c r="E29" s="62"/>
      <c r="F29" s="62"/>
      <c r="G29" s="62"/>
      <c r="H29" s="62"/>
    </row>
    <row r="30" spans="1:8">
      <c r="A30" s="62"/>
      <c r="B30" s="62"/>
      <c r="C30" s="62"/>
      <c r="D30" s="62"/>
      <c r="E30" s="62"/>
      <c r="F30" s="62"/>
      <c r="G30" s="62"/>
      <c r="H30" s="62"/>
    </row>
    <row r="31" spans="1:8">
      <c r="A31" s="62"/>
      <c r="B31" s="62"/>
      <c r="C31" s="62"/>
      <c r="D31" s="62"/>
      <c r="E31" s="62"/>
      <c r="F31" s="62"/>
      <c r="G31" s="62"/>
      <c r="H31" s="62"/>
    </row>
    <row r="32" spans="1:8">
      <c r="A32" s="62"/>
      <c r="B32" s="62"/>
      <c r="C32" s="62"/>
      <c r="D32" s="62"/>
      <c r="E32" s="62"/>
      <c r="F32" s="62"/>
      <c r="G32" s="62"/>
      <c r="H32" s="62"/>
    </row>
  </sheetData>
  <mergeCells count="39">
    <mergeCell ref="D23:F23"/>
    <mergeCell ref="G23:H23"/>
    <mergeCell ref="D24:F24"/>
    <mergeCell ref="G24:H24"/>
    <mergeCell ref="A28:XFD28"/>
    <mergeCell ref="D20:F20"/>
    <mergeCell ref="G20:H20"/>
    <mergeCell ref="D21:F21"/>
    <mergeCell ref="G21:H21"/>
    <mergeCell ref="D22:F22"/>
    <mergeCell ref="G22:H22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41"/>
  <sheetViews>
    <sheetView topLeftCell="A7" workbookViewId="0">
      <selection sqref="A1:XFD1048576"/>
    </sheetView>
  </sheetViews>
  <sheetFormatPr defaultRowHeight="15"/>
  <cols>
    <col min="1" max="1" width="46.42578125" customWidth="1"/>
    <col min="3" max="3" width="10.140625" customWidth="1"/>
    <col min="6" max="6" width="5.85546875" customWidth="1"/>
    <col min="7" max="7" width="9.5703125" customWidth="1"/>
    <col min="8" max="8" width="9.140625" customWidth="1"/>
  </cols>
  <sheetData>
    <row r="1" spans="1:15">
      <c r="A1" s="117"/>
      <c r="B1" s="117"/>
      <c r="C1" s="117"/>
      <c r="D1" s="117"/>
      <c r="E1" s="117"/>
      <c r="F1" s="118" t="s">
        <v>79</v>
      </c>
      <c r="G1" s="118"/>
      <c r="H1" s="118"/>
      <c r="I1" s="117"/>
      <c r="J1" s="117"/>
      <c r="K1" s="117"/>
      <c r="L1" s="117"/>
      <c r="M1" s="31"/>
      <c r="N1" s="31"/>
      <c r="O1" s="31"/>
    </row>
    <row r="2" spans="1:1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1"/>
      <c r="N2" s="31"/>
      <c r="O2" s="31"/>
    </row>
    <row r="3" spans="1:15">
      <c r="A3" s="118" t="s">
        <v>300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31"/>
      <c r="N3" s="31"/>
      <c r="O3" s="31"/>
    </row>
    <row r="4" spans="1:1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31"/>
      <c r="N4" s="31"/>
      <c r="O4" s="31"/>
    </row>
    <row r="5" spans="1:15">
      <c r="A5" s="118" t="s">
        <v>301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31"/>
      <c r="N5" s="31"/>
      <c r="O5" s="31"/>
    </row>
    <row r="6" spans="1: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31"/>
      <c r="N6" s="31"/>
      <c r="O6" s="31"/>
    </row>
    <row r="7" spans="1:15">
      <c r="A7" s="120" t="s">
        <v>302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5">
      <c r="A8" s="120">
        <v>9085.7999999999993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5" ht="18.75" customHeight="1">
      <c r="A9" s="121" t="s">
        <v>4</v>
      </c>
      <c r="B9" s="122" t="s">
        <v>5</v>
      </c>
      <c r="C9" s="123" t="s">
        <v>6</v>
      </c>
      <c r="D9" s="124" t="s">
        <v>7</v>
      </c>
      <c r="E9" s="124"/>
      <c r="F9" s="124"/>
      <c r="G9" s="124" t="s">
        <v>25</v>
      </c>
      <c r="H9" s="124"/>
      <c r="I9" s="120"/>
      <c r="J9" s="120"/>
      <c r="K9" s="120"/>
      <c r="L9" s="120"/>
    </row>
    <row r="10" spans="1:15">
      <c r="A10" s="125"/>
      <c r="B10" s="122"/>
      <c r="C10" s="123"/>
      <c r="D10" s="124"/>
      <c r="E10" s="124"/>
      <c r="F10" s="124"/>
      <c r="G10" s="124"/>
      <c r="H10" s="124"/>
      <c r="I10" s="120"/>
      <c r="J10" s="120"/>
      <c r="K10" s="120"/>
      <c r="L10" s="120"/>
    </row>
    <row r="11" spans="1:15">
      <c r="A11" s="126" t="s">
        <v>168</v>
      </c>
      <c r="B11" s="126" t="s">
        <v>77</v>
      </c>
      <c r="C11" s="126">
        <v>24</v>
      </c>
      <c r="D11" s="127">
        <v>24000</v>
      </c>
      <c r="E11" s="128"/>
      <c r="F11" s="129"/>
      <c r="G11" s="127">
        <f>D11/A8</f>
        <v>2.6414845142970353</v>
      </c>
      <c r="H11" s="129"/>
      <c r="I11" s="120"/>
      <c r="J11" s="120"/>
      <c r="K11" s="120"/>
      <c r="L11" s="120"/>
    </row>
    <row r="12" spans="1:15">
      <c r="A12" s="126" t="s">
        <v>303</v>
      </c>
      <c r="B12" s="126" t="s">
        <v>11</v>
      </c>
      <c r="C12" s="126">
        <v>100</v>
      </c>
      <c r="D12" s="130">
        <v>15000</v>
      </c>
      <c r="E12" s="131"/>
      <c r="F12" s="132"/>
      <c r="G12" s="133">
        <f>D12/A8</f>
        <v>1.6509278214356469</v>
      </c>
      <c r="H12" s="134"/>
      <c r="I12" s="120"/>
      <c r="J12" s="120"/>
      <c r="K12" s="120"/>
      <c r="L12" s="120"/>
    </row>
    <row r="13" spans="1:15">
      <c r="A13" s="126" t="s">
        <v>44</v>
      </c>
      <c r="B13" s="126" t="s">
        <v>45</v>
      </c>
      <c r="C13" s="126">
        <v>100</v>
      </c>
      <c r="D13" s="127">
        <v>50000</v>
      </c>
      <c r="E13" s="131"/>
      <c r="F13" s="132"/>
      <c r="G13" s="133">
        <f>D13/A8</f>
        <v>5.5030927381188235</v>
      </c>
      <c r="H13" s="134"/>
      <c r="I13" s="120"/>
      <c r="J13" s="120"/>
      <c r="K13" s="120"/>
      <c r="L13" s="120"/>
    </row>
    <row r="14" spans="1:15">
      <c r="A14" s="126" t="s">
        <v>304</v>
      </c>
      <c r="B14" s="126" t="s">
        <v>27</v>
      </c>
      <c r="C14" s="126">
        <v>20</v>
      </c>
      <c r="D14" s="127">
        <v>15000</v>
      </c>
      <c r="E14" s="128"/>
      <c r="F14" s="129"/>
      <c r="G14" s="133">
        <f>D14/A8</f>
        <v>1.6509278214356469</v>
      </c>
      <c r="H14" s="134"/>
      <c r="I14" s="120"/>
      <c r="J14" s="120"/>
      <c r="K14" s="120"/>
      <c r="L14" s="120"/>
    </row>
    <row r="15" spans="1:15">
      <c r="A15" s="126" t="s">
        <v>305</v>
      </c>
      <c r="B15" s="126" t="s">
        <v>13</v>
      </c>
      <c r="C15" s="126">
        <v>7</v>
      </c>
      <c r="D15" s="127">
        <v>28000</v>
      </c>
      <c r="E15" s="128"/>
      <c r="F15" s="129"/>
      <c r="G15" s="133">
        <f>D15/A8</f>
        <v>3.0817319333465409</v>
      </c>
      <c r="H15" s="134"/>
      <c r="I15" s="120"/>
      <c r="J15" s="120"/>
      <c r="K15" s="120"/>
      <c r="L15" s="120"/>
    </row>
    <row r="16" spans="1:15">
      <c r="A16" s="135" t="s">
        <v>306</v>
      </c>
      <c r="B16" s="126" t="s">
        <v>11</v>
      </c>
      <c r="C16" s="126">
        <v>6</v>
      </c>
      <c r="D16" s="127">
        <v>30000</v>
      </c>
      <c r="E16" s="128"/>
      <c r="F16" s="129"/>
      <c r="G16" s="133">
        <f>D16/A8</f>
        <v>3.3018556428712937</v>
      </c>
      <c r="H16" s="134"/>
      <c r="I16" s="120"/>
      <c r="J16" s="120"/>
      <c r="K16" s="120"/>
      <c r="L16" s="120"/>
    </row>
    <row r="17" spans="1:12" ht="30">
      <c r="A17" s="135" t="s">
        <v>307</v>
      </c>
      <c r="B17" s="126" t="s">
        <v>11</v>
      </c>
      <c r="C17" s="126">
        <v>2</v>
      </c>
      <c r="D17" s="127">
        <v>18634</v>
      </c>
      <c r="E17" s="128"/>
      <c r="F17" s="129"/>
      <c r="G17" s="133">
        <f>D17/A8</f>
        <v>2.0508926016421229</v>
      </c>
      <c r="H17" s="134"/>
      <c r="I17" s="120"/>
      <c r="J17" s="120"/>
      <c r="K17" s="120"/>
      <c r="L17" s="120"/>
    </row>
    <row r="18" spans="1:12">
      <c r="A18" s="135" t="s">
        <v>308</v>
      </c>
      <c r="B18" s="126"/>
      <c r="C18" s="126"/>
      <c r="D18" s="127">
        <v>59000</v>
      </c>
      <c r="E18" s="128"/>
      <c r="F18" s="129"/>
      <c r="G18" s="133">
        <f>D18/A8</f>
        <v>6.4936494309802111</v>
      </c>
      <c r="H18" s="134"/>
      <c r="I18" s="120"/>
      <c r="J18" s="120"/>
      <c r="K18" s="120"/>
      <c r="L18" s="120"/>
    </row>
    <row r="19" spans="1:12">
      <c r="A19" s="135" t="s">
        <v>309</v>
      </c>
      <c r="B19" s="126" t="s">
        <v>11</v>
      </c>
      <c r="C19" s="126">
        <v>1</v>
      </c>
      <c r="D19" s="127">
        <v>370000</v>
      </c>
      <c r="E19" s="128"/>
      <c r="F19" s="129"/>
      <c r="G19" s="133">
        <f>D19/A8</f>
        <v>40.722886262079292</v>
      </c>
      <c r="H19" s="134"/>
      <c r="I19" s="120"/>
      <c r="J19" s="120"/>
      <c r="K19" s="120"/>
      <c r="L19" s="120"/>
    </row>
    <row r="20" spans="1:12">
      <c r="A20" s="135" t="s">
        <v>310</v>
      </c>
      <c r="B20" s="126"/>
      <c r="C20" s="126"/>
      <c r="D20" s="127">
        <v>62000</v>
      </c>
      <c r="E20" s="128"/>
      <c r="F20" s="129"/>
      <c r="G20" s="133">
        <f>D20/A8</f>
        <v>6.8238349952673412</v>
      </c>
      <c r="H20" s="134"/>
      <c r="I20" s="120"/>
      <c r="J20" s="120"/>
      <c r="K20" s="120"/>
      <c r="L20" s="120"/>
    </row>
    <row r="21" spans="1:12">
      <c r="A21" s="136" t="s">
        <v>311</v>
      </c>
      <c r="B21" s="126" t="s">
        <v>11</v>
      </c>
      <c r="C21" s="126">
        <v>1</v>
      </c>
      <c r="D21" s="127">
        <v>35000</v>
      </c>
      <c r="E21" s="128"/>
      <c r="F21" s="129"/>
      <c r="G21" s="133">
        <f>D21/A8</f>
        <v>3.8521649166831762</v>
      </c>
      <c r="H21" s="134"/>
      <c r="I21" s="120"/>
      <c r="J21" s="120"/>
      <c r="K21" s="120"/>
      <c r="L21" s="120"/>
    </row>
    <row r="22" spans="1:12">
      <c r="A22" s="136" t="s">
        <v>312</v>
      </c>
      <c r="B22" s="126"/>
      <c r="C22" s="126"/>
      <c r="D22" s="127">
        <v>9000</v>
      </c>
      <c r="E22" s="128"/>
      <c r="F22" s="129"/>
      <c r="G22" s="133">
        <v>0.99</v>
      </c>
      <c r="H22" s="134"/>
      <c r="I22" s="120"/>
      <c r="J22" s="120"/>
      <c r="K22" s="120"/>
      <c r="L22" s="120"/>
    </row>
    <row r="23" spans="1:12" ht="30">
      <c r="A23" s="137" t="s">
        <v>313</v>
      </c>
      <c r="B23" s="126"/>
      <c r="C23" s="126"/>
      <c r="D23" s="127">
        <v>57000</v>
      </c>
      <c r="E23" s="128"/>
      <c r="F23" s="129"/>
      <c r="G23" s="133">
        <v>6.27</v>
      </c>
      <c r="H23" s="134"/>
      <c r="I23" s="120"/>
      <c r="J23" s="120"/>
      <c r="K23" s="120"/>
      <c r="L23" s="120"/>
    </row>
    <row r="24" spans="1:12" ht="30">
      <c r="A24" s="137" t="s">
        <v>314</v>
      </c>
      <c r="B24" s="126" t="s">
        <v>11</v>
      </c>
      <c r="C24" s="126">
        <v>1</v>
      </c>
      <c r="D24" s="138">
        <v>35000</v>
      </c>
      <c r="E24" s="138"/>
      <c r="F24" s="138"/>
      <c r="G24" s="139">
        <f>D24/A8</f>
        <v>3.8521649166831762</v>
      </c>
      <c r="H24" s="139"/>
      <c r="I24" s="120"/>
      <c r="J24" s="120"/>
      <c r="K24" s="120"/>
      <c r="L24" s="120"/>
    </row>
    <row r="25" spans="1:12" ht="30">
      <c r="A25" s="137" t="s">
        <v>315</v>
      </c>
      <c r="B25" s="140"/>
      <c r="C25" s="140"/>
      <c r="D25" s="127">
        <v>35000</v>
      </c>
      <c r="E25" s="128"/>
      <c r="F25" s="129"/>
      <c r="G25" s="133">
        <v>3.85</v>
      </c>
      <c r="H25" s="134"/>
      <c r="I25" s="120"/>
      <c r="J25" s="120"/>
      <c r="K25" s="120"/>
      <c r="L25" s="120"/>
    </row>
    <row r="26" spans="1:12">
      <c r="A26" s="136" t="s">
        <v>316</v>
      </c>
      <c r="B26" s="140" t="s">
        <v>11</v>
      </c>
      <c r="C26" s="140">
        <v>1</v>
      </c>
      <c r="D26" s="141">
        <v>11000</v>
      </c>
      <c r="E26" s="142"/>
      <c r="F26" s="143"/>
      <c r="G26" s="144">
        <f>D26/A8</f>
        <v>1.2106804023861411</v>
      </c>
      <c r="H26" s="145"/>
      <c r="I26" s="120"/>
      <c r="J26" s="120"/>
      <c r="K26" s="120"/>
      <c r="L26" s="120"/>
    </row>
    <row r="27" spans="1:12">
      <c r="A27" s="135" t="s">
        <v>317</v>
      </c>
      <c r="B27" s="126" t="s">
        <v>11</v>
      </c>
      <c r="C27" s="126">
        <v>1</v>
      </c>
      <c r="D27" s="127">
        <v>36000</v>
      </c>
      <c r="E27" s="128"/>
      <c r="F27" s="129"/>
      <c r="G27" s="133">
        <f>D27/A8</f>
        <v>3.9622267714455526</v>
      </c>
      <c r="H27" s="134"/>
      <c r="I27" s="120"/>
      <c r="J27" s="120"/>
      <c r="K27" s="120"/>
      <c r="L27" s="120"/>
    </row>
    <row r="28" spans="1:12">
      <c r="A28" s="126" t="s">
        <v>318</v>
      </c>
      <c r="B28" s="126" t="s">
        <v>11</v>
      </c>
      <c r="C28" s="126">
        <v>1</v>
      </c>
      <c r="D28" s="127">
        <v>30000</v>
      </c>
      <c r="E28" s="128"/>
      <c r="F28" s="129"/>
      <c r="G28" s="133">
        <f>D28/A8</f>
        <v>3.3018556428712937</v>
      </c>
      <c r="H28" s="134"/>
      <c r="I28" s="120"/>
      <c r="J28" s="120"/>
      <c r="K28" s="120"/>
      <c r="L28" s="120"/>
    </row>
    <row r="29" spans="1:12">
      <c r="A29" s="126" t="s">
        <v>319</v>
      </c>
      <c r="B29" s="126" t="s">
        <v>13</v>
      </c>
      <c r="C29" s="126">
        <v>40</v>
      </c>
      <c r="D29" s="127">
        <v>20000</v>
      </c>
      <c r="E29" s="128"/>
      <c r="F29" s="129"/>
      <c r="G29" s="133">
        <f>D29/A8</f>
        <v>2.2012370952475293</v>
      </c>
      <c r="H29" s="134"/>
      <c r="I29" s="120"/>
      <c r="J29" s="120"/>
      <c r="K29" s="120"/>
      <c r="L29" s="120"/>
    </row>
    <row r="30" spans="1:12" ht="30">
      <c r="A30" s="135" t="s">
        <v>320</v>
      </c>
      <c r="B30" s="126"/>
      <c r="C30" s="126"/>
      <c r="D30" s="127"/>
      <c r="E30" s="128"/>
      <c r="F30" s="129"/>
      <c r="G30" s="133"/>
      <c r="H30" s="134"/>
      <c r="I30" s="120"/>
      <c r="J30" s="120"/>
      <c r="K30" s="120"/>
      <c r="L30" s="120"/>
    </row>
    <row r="31" spans="1:12">
      <c r="A31" s="126" t="s">
        <v>46</v>
      </c>
      <c r="B31" s="126" t="s">
        <v>11</v>
      </c>
      <c r="C31" s="126">
        <v>50</v>
      </c>
      <c r="D31" s="127">
        <v>30000</v>
      </c>
      <c r="E31" s="128"/>
      <c r="F31" s="129"/>
      <c r="G31" s="133">
        <f>D31/A8</f>
        <v>3.3018556428712937</v>
      </c>
      <c r="H31" s="134"/>
      <c r="I31" s="120"/>
      <c r="J31" s="120"/>
      <c r="K31" s="120"/>
      <c r="L31" s="120"/>
    </row>
    <row r="32" spans="1:12">
      <c r="A32" s="126" t="s">
        <v>30</v>
      </c>
      <c r="B32" s="126"/>
      <c r="C32" s="126"/>
      <c r="D32" s="127">
        <f>SUM(D11:F31)</f>
        <v>969634</v>
      </c>
      <c r="E32" s="128"/>
      <c r="F32" s="129"/>
      <c r="G32" s="138">
        <f>D32/A8</f>
        <v>106.71971648066214</v>
      </c>
      <c r="H32" s="123"/>
      <c r="I32" s="120"/>
      <c r="J32" s="120"/>
      <c r="K32" s="120"/>
      <c r="L32" s="120"/>
    </row>
    <row r="33" spans="1:12">
      <c r="A33" s="146"/>
      <c r="B33" s="126"/>
      <c r="C33" s="126"/>
      <c r="D33" s="138"/>
      <c r="E33" s="123"/>
      <c r="F33" s="123"/>
      <c r="G33" s="133"/>
      <c r="H33" s="134"/>
      <c r="I33" s="120"/>
      <c r="J33" s="120"/>
      <c r="K33" s="120"/>
      <c r="L33" s="120"/>
    </row>
    <row r="34" spans="1:12">
      <c r="A34" s="146"/>
      <c r="B34" s="146"/>
      <c r="C34" s="146"/>
      <c r="D34" s="146"/>
      <c r="E34" s="146"/>
      <c r="F34" s="146"/>
      <c r="G34" s="146"/>
      <c r="H34" s="146"/>
      <c r="I34" s="120"/>
      <c r="J34" s="120"/>
      <c r="K34" s="120"/>
      <c r="L34" s="120"/>
    </row>
    <row r="35" spans="1:12">
      <c r="B35" s="62"/>
      <c r="C35" s="62"/>
      <c r="D35" s="62"/>
      <c r="E35" s="62"/>
      <c r="F35" s="62"/>
      <c r="G35" s="62"/>
      <c r="H35" s="62"/>
    </row>
    <row r="36" spans="1:12">
      <c r="A36" t="s">
        <v>321</v>
      </c>
    </row>
    <row r="37" spans="1:12">
      <c r="A37" t="s">
        <v>322</v>
      </c>
    </row>
    <row r="39" spans="1:12" s="147" customFormat="1"/>
    <row r="41" spans="1:12" s="147" customFormat="1">
      <c r="A41" s="147" t="s">
        <v>323</v>
      </c>
    </row>
  </sheetData>
  <mergeCells count="58">
    <mergeCell ref="D32:F32"/>
    <mergeCell ref="G32:H32"/>
    <mergeCell ref="D33:F33"/>
    <mergeCell ref="G33:H33"/>
    <mergeCell ref="A39:XFD39"/>
    <mergeCell ref="A41:XFD41"/>
    <mergeCell ref="D29:F29"/>
    <mergeCell ref="G29:H29"/>
    <mergeCell ref="D30:F30"/>
    <mergeCell ref="G30:H30"/>
    <mergeCell ref="D31:F31"/>
    <mergeCell ref="G31:H31"/>
    <mergeCell ref="D26:F26"/>
    <mergeCell ref="G26:H26"/>
    <mergeCell ref="D27:F27"/>
    <mergeCell ref="G27:H27"/>
    <mergeCell ref="D28:F28"/>
    <mergeCell ref="G28:H28"/>
    <mergeCell ref="D23:F23"/>
    <mergeCell ref="G23:H23"/>
    <mergeCell ref="D24:F24"/>
    <mergeCell ref="G24:H24"/>
    <mergeCell ref="D25:F25"/>
    <mergeCell ref="G25:H25"/>
    <mergeCell ref="D20:F20"/>
    <mergeCell ref="G20:H20"/>
    <mergeCell ref="D21:F21"/>
    <mergeCell ref="G21:H21"/>
    <mergeCell ref="D22:F22"/>
    <mergeCell ref="G22:H22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28515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1"/>
      <c r="N2" s="31"/>
      <c r="O2" s="31"/>
    </row>
    <row r="3" spans="1:15" ht="18.75">
      <c r="A3" s="34" t="s">
        <v>324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325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>
        <v>3358.2</v>
      </c>
    </row>
    <row r="7" spans="1:15" ht="18.75" customHeight="1">
      <c r="A7" s="35" t="s">
        <v>4</v>
      </c>
      <c r="B7" s="36" t="s">
        <v>5</v>
      </c>
      <c r="C7" s="37" t="s">
        <v>6</v>
      </c>
      <c r="D7" s="38" t="s">
        <v>7</v>
      </c>
      <c r="E7" s="38"/>
      <c r="F7" s="38"/>
      <c r="G7" s="38" t="s">
        <v>25</v>
      </c>
      <c r="H7" s="38"/>
    </row>
    <row r="8" spans="1:15">
      <c r="A8" s="39"/>
      <c r="B8" s="36"/>
      <c r="C8" s="37"/>
      <c r="D8" s="38"/>
      <c r="E8" s="38"/>
      <c r="F8" s="38"/>
      <c r="G8" s="38"/>
      <c r="H8" s="38"/>
    </row>
    <row r="9" spans="1:15">
      <c r="A9" s="54" t="s">
        <v>326</v>
      </c>
      <c r="B9" s="54" t="s">
        <v>77</v>
      </c>
      <c r="C9" s="54">
        <v>80</v>
      </c>
      <c r="D9" s="55">
        <v>45000</v>
      </c>
      <c r="E9" s="67"/>
      <c r="F9" s="68"/>
      <c r="G9" s="58">
        <f>D9/A6</f>
        <v>13.400035733428624</v>
      </c>
      <c r="H9" s="59"/>
    </row>
    <row r="10" spans="1:15" ht="30">
      <c r="A10" s="53" t="s">
        <v>327</v>
      </c>
      <c r="B10" s="54" t="s">
        <v>77</v>
      </c>
      <c r="C10" s="54">
        <v>120</v>
      </c>
      <c r="D10" s="66">
        <v>80000</v>
      </c>
      <c r="E10" s="67"/>
      <c r="F10" s="68"/>
      <c r="G10" s="58">
        <f>D10/A6</f>
        <v>23.822285748317551</v>
      </c>
      <c r="H10" s="59"/>
    </row>
    <row r="11" spans="1:15">
      <c r="A11" s="54" t="s">
        <v>112</v>
      </c>
      <c r="B11" s="54" t="s">
        <v>11</v>
      </c>
      <c r="C11" s="54">
        <v>16</v>
      </c>
      <c r="D11" s="55">
        <v>350000</v>
      </c>
      <c r="E11" s="67"/>
      <c r="F11" s="68"/>
      <c r="G11" s="58">
        <f>D11/A6</f>
        <v>104.2225001488893</v>
      </c>
      <c r="H11" s="59"/>
    </row>
    <row r="12" spans="1:15">
      <c r="A12" s="54" t="s">
        <v>328</v>
      </c>
      <c r="B12" s="54" t="s">
        <v>13</v>
      </c>
      <c r="C12" s="54">
        <v>48</v>
      </c>
      <c r="D12" s="66">
        <v>6000</v>
      </c>
      <c r="E12" s="67"/>
      <c r="F12" s="68"/>
      <c r="G12" s="58">
        <f>D12/A6</f>
        <v>1.7866714311238163</v>
      </c>
      <c r="H12" s="59"/>
    </row>
    <row r="13" spans="1:15">
      <c r="A13" s="54" t="s">
        <v>329</v>
      </c>
      <c r="B13" s="54" t="s">
        <v>330</v>
      </c>
      <c r="C13" s="54">
        <v>4</v>
      </c>
      <c r="D13" s="66">
        <v>68000</v>
      </c>
      <c r="E13" s="67"/>
      <c r="F13" s="68"/>
      <c r="G13" s="58">
        <f>D13/A6</f>
        <v>20.248942886069919</v>
      </c>
      <c r="H13" s="59"/>
    </row>
    <row r="14" spans="1:15">
      <c r="A14" s="54" t="s">
        <v>197</v>
      </c>
      <c r="B14" s="54" t="s">
        <v>11</v>
      </c>
      <c r="C14" s="54">
        <v>4</v>
      </c>
      <c r="D14" s="66">
        <v>270000</v>
      </c>
      <c r="E14" s="67"/>
      <c r="F14" s="68"/>
      <c r="G14" s="58">
        <f>D14/A6</f>
        <v>80.400214400571741</v>
      </c>
      <c r="H14" s="59"/>
    </row>
    <row r="15" spans="1:15">
      <c r="A15" s="54" t="s">
        <v>261</v>
      </c>
      <c r="B15" s="54" t="s">
        <v>11</v>
      </c>
      <c r="C15" s="54">
        <v>70</v>
      </c>
      <c r="D15" s="66">
        <v>30000</v>
      </c>
      <c r="E15" s="67"/>
      <c r="F15" s="68"/>
      <c r="G15" s="58">
        <v>8.93</v>
      </c>
      <c r="H15" s="59"/>
    </row>
    <row r="16" spans="1:15">
      <c r="A16" s="53" t="s">
        <v>331</v>
      </c>
      <c r="B16" s="54" t="s">
        <v>13</v>
      </c>
      <c r="C16" s="54">
        <v>360</v>
      </c>
      <c r="D16" s="66">
        <v>432000</v>
      </c>
      <c r="E16" s="67"/>
      <c r="F16" s="68"/>
      <c r="G16" s="58">
        <f>D16/A6</f>
        <v>128.64034304091479</v>
      </c>
      <c r="H16" s="59"/>
    </row>
    <row r="17" spans="1:9" ht="30">
      <c r="A17" s="102" t="s">
        <v>332</v>
      </c>
      <c r="B17" s="103" t="s">
        <v>13</v>
      </c>
      <c r="C17" s="103">
        <v>6.5</v>
      </c>
      <c r="D17" s="104">
        <v>6500</v>
      </c>
      <c r="E17" s="105"/>
      <c r="F17" s="106"/>
      <c r="G17" s="107">
        <f>D17/A6</f>
        <v>1.9355607170508011</v>
      </c>
      <c r="H17" s="108"/>
    </row>
    <row r="18" spans="1:9">
      <c r="A18" s="102" t="s">
        <v>333</v>
      </c>
      <c r="B18" s="103" t="s">
        <v>13</v>
      </c>
      <c r="C18" s="103">
        <v>10</v>
      </c>
      <c r="D18" s="104">
        <v>8000</v>
      </c>
      <c r="E18" s="105"/>
      <c r="F18" s="106"/>
      <c r="G18" s="107">
        <f>D18/A6</f>
        <v>2.3822285748317551</v>
      </c>
      <c r="H18" s="108"/>
    </row>
    <row r="19" spans="1:9">
      <c r="A19" s="109" t="s">
        <v>334</v>
      </c>
      <c r="B19" s="110" t="s">
        <v>11</v>
      </c>
      <c r="C19" s="110">
        <v>3</v>
      </c>
      <c r="D19" s="111">
        <v>45000</v>
      </c>
      <c r="E19" s="112"/>
      <c r="F19" s="113"/>
      <c r="G19" s="114">
        <f>D19/A6</f>
        <v>13.400035733428624</v>
      </c>
      <c r="H19" s="115"/>
    </row>
    <row r="20" spans="1:9" ht="75">
      <c r="A20" s="53" t="s">
        <v>17</v>
      </c>
      <c r="B20" s="54" t="s">
        <v>18</v>
      </c>
      <c r="C20" s="54">
        <v>70</v>
      </c>
      <c r="D20" s="55">
        <v>100000</v>
      </c>
      <c r="E20" s="67"/>
      <c r="F20" s="68"/>
      <c r="G20" s="58">
        <v>29.78</v>
      </c>
      <c r="H20" s="59"/>
      <c r="I20" s="62"/>
    </row>
    <row r="21" spans="1:9">
      <c r="A21" s="54" t="s">
        <v>92</v>
      </c>
      <c r="B21" s="54" t="s">
        <v>45</v>
      </c>
      <c r="C21" s="54">
        <v>600</v>
      </c>
      <c r="D21" s="66">
        <v>300000</v>
      </c>
      <c r="E21" s="67"/>
      <c r="F21" s="68"/>
      <c r="G21" s="58">
        <f>D21/A6</f>
        <v>89.333571556190819</v>
      </c>
      <c r="H21" s="59"/>
    </row>
    <row r="22" spans="1:9">
      <c r="A22" s="54" t="s">
        <v>30</v>
      </c>
      <c r="B22" s="54"/>
      <c r="C22" s="54"/>
      <c r="D22" s="60">
        <f>SUM(D9:F21)</f>
        <v>1740500</v>
      </c>
      <c r="E22" s="61"/>
      <c r="F22" s="61"/>
      <c r="G22" s="60">
        <f>SUM(G9:H21)</f>
        <v>518.28238997081769</v>
      </c>
      <c r="H22" s="61"/>
    </row>
    <row r="23" spans="1:9">
      <c r="A23" s="62"/>
      <c r="B23" s="62"/>
      <c r="C23" s="62"/>
      <c r="D23" s="62"/>
      <c r="E23" s="62"/>
      <c r="F23" s="62"/>
      <c r="G23" s="62"/>
      <c r="H23" s="62"/>
    </row>
    <row r="24" spans="1:9">
      <c r="A24" s="62"/>
      <c r="B24" s="62"/>
      <c r="C24" s="62"/>
      <c r="D24" s="62"/>
      <c r="E24" s="62"/>
      <c r="F24" s="62"/>
      <c r="G24" s="62"/>
      <c r="H24" s="62"/>
    </row>
    <row r="25" spans="1:9">
      <c r="A25" s="62" t="s">
        <v>335</v>
      </c>
      <c r="B25" s="62"/>
      <c r="C25" s="62"/>
      <c r="D25" s="62"/>
      <c r="E25" s="62"/>
      <c r="F25" s="62"/>
      <c r="G25" s="62"/>
      <c r="H25" s="62"/>
    </row>
    <row r="26" spans="1:9">
      <c r="A26" s="62"/>
      <c r="B26" s="62"/>
      <c r="C26" s="62"/>
      <c r="D26" s="62"/>
      <c r="E26" s="62"/>
      <c r="F26" s="62"/>
      <c r="G26" s="62"/>
      <c r="H26" s="62"/>
    </row>
    <row r="27" spans="1:9">
      <c r="A27" s="62"/>
      <c r="B27" s="62"/>
      <c r="C27" s="62"/>
      <c r="D27" s="62"/>
      <c r="E27" s="62"/>
      <c r="F27" s="62"/>
      <c r="G27" s="62"/>
      <c r="H27" s="62"/>
    </row>
    <row r="28" spans="1:9">
      <c r="A28" s="62"/>
      <c r="B28" s="62"/>
      <c r="C28" s="62"/>
      <c r="D28" s="62"/>
      <c r="E28" s="62"/>
      <c r="F28" s="62"/>
      <c r="G28" s="62"/>
      <c r="H28" s="62"/>
    </row>
    <row r="29" spans="1:9">
      <c r="A29" s="62"/>
      <c r="B29" s="62"/>
      <c r="C29" s="62"/>
      <c r="D29" s="62"/>
      <c r="E29" s="62"/>
      <c r="F29" s="62"/>
      <c r="G29" s="62"/>
      <c r="H29" s="62"/>
    </row>
  </sheetData>
  <mergeCells count="38">
    <mergeCell ref="D21:F21"/>
    <mergeCell ref="G21:H21"/>
    <mergeCell ref="D22:F22"/>
    <mergeCell ref="G22:H22"/>
    <mergeCell ref="D18:F18"/>
    <mergeCell ref="G18:H18"/>
    <mergeCell ref="D19:F19"/>
    <mergeCell ref="G19:H19"/>
    <mergeCell ref="D20:F20"/>
    <mergeCell ref="G20:H20"/>
    <mergeCell ref="D15:F15"/>
    <mergeCell ref="G15:H15"/>
    <mergeCell ref="D16:F16"/>
    <mergeCell ref="G16:H16"/>
    <mergeCell ref="D17:F17"/>
    <mergeCell ref="G17:H17"/>
    <mergeCell ref="D12:F12"/>
    <mergeCell ref="G12:H12"/>
    <mergeCell ref="D13:F13"/>
    <mergeCell ref="G13:H13"/>
    <mergeCell ref="D14:F14"/>
    <mergeCell ref="G14:H14"/>
    <mergeCell ref="D9:F9"/>
    <mergeCell ref="G9:H9"/>
    <mergeCell ref="D10:F10"/>
    <mergeCell ref="G10:H10"/>
    <mergeCell ref="D11:F11"/>
    <mergeCell ref="G11:H11"/>
    <mergeCell ref="F1:H1"/>
    <mergeCell ref="A2:L2"/>
    <mergeCell ref="A3:L3"/>
    <mergeCell ref="A4:L4"/>
    <mergeCell ref="A5:L5"/>
    <mergeCell ref="A7:A8"/>
    <mergeCell ref="B7:B8"/>
    <mergeCell ref="C7:C8"/>
    <mergeCell ref="D7:F8"/>
    <mergeCell ref="G7:H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336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337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3550.22</v>
      </c>
    </row>
    <row r="9" spans="1:15" ht="18.75" customHeight="1">
      <c r="A9" s="85" t="s">
        <v>4</v>
      </c>
      <c r="B9" s="86" t="s">
        <v>5</v>
      </c>
      <c r="C9" s="8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54" t="s">
        <v>82</v>
      </c>
      <c r="B10" s="54" t="s">
        <v>11</v>
      </c>
      <c r="C10" s="54">
        <v>4</v>
      </c>
      <c r="D10" s="55">
        <v>300000</v>
      </c>
      <c r="E10" s="56"/>
      <c r="F10" s="57"/>
      <c r="G10" s="88">
        <f>D10/A8</f>
        <v>84.501805521911322</v>
      </c>
      <c r="H10" s="88"/>
    </row>
    <row r="11" spans="1:15">
      <c r="A11" s="54" t="s">
        <v>326</v>
      </c>
      <c r="B11" s="54" t="s">
        <v>77</v>
      </c>
      <c r="C11" s="54">
        <v>120</v>
      </c>
      <c r="D11" s="55">
        <v>110000</v>
      </c>
      <c r="E11" s="56"/>
      <c r="F11" s="57"/>
      <c r="G11" s="88">
        <f>D11/A8</f>
        <v>30.98399535803415</v>
      </c>
      <c r="H11" s="88"/>
    </row>
    <row r="12" spans="1:15">
      <c r="A12" s="54" t="s">
        <v>168</v>
      </c>
      <c r="B12" s="54" t="s">
        <v>13</v>
      </c>
      <c r="C12" s="54">
        <v>130</v>
      </c>
      <c r="D12" s="55">
        <v>150000</v>
      </c>
      <c r="E12" s="56"/>
      <c r="F12" s="57"/>
      <c r="G12" s="88">
        <f>D12/A8</f>
        <v>42.250902760955661</v>
      </c>
      <c r="H12" s="88"/>
    </row>
    <row r="13" spans="1:15">
      <c r="A13" s="54" t="s">
        <v>338</v>
      </c>
      <c r="B13" s="54" t="s">
        <v>77</v>
      </c>
      <c r="C13" s="54">
        <v>300</v>
      </c>
      <c r="D13" s="55">
        <v>400000</v>
      </c>
      <c r="E13" s="56"/>
      <c r="F13" s="57"/>
      <c r="G13" s="58">
        <f>D13/A8</f>
        <v>112.6690740292151</v>
      </c>
      <c r="H13" s="59"/>
    </row>
    <row r="14" spans="1:15">
      <c r="A14" s="54" t="s">
        <v>339</v>
      </c>
      <c r="B14" s="54" t="s">
        <v>11</v>
      </c>
      <c r="C14" s="54">
        <v>16</v>
      </c>
      <c r="D14" s="89">
        <v>350000</v>
      </c>
      <c r="E14" s="90"/>
      <c r="F14" s="91"/>
      <c r="G14" s="72"/>
      <c r="H14" s="73">
        <v>98.58</v>
      </c>
    </row>
    <row r="15" spans="1:15">
      <c r="A15" s="54" t="s">
        <v>202</v>
      </c>
      <c r="B15" s="54" t="s">
        <v>13</v>
      </c>
      <c r="C15" s="54">
        <v>142</v>
      </c>
      <c r="D15" s="89">
        <v>50000</v>
      </c>
      <c r="E15" s="90"/>
      <c r="F15" s="91"/>
      <c r="G15" s="72"/>
      <c r="H15" s="73">
        <v>14.08</v>
      </c>
    </row>
    <row r="16" spans="1:15">
      <c r="A16" s="54" t="s">
        <v>340</v>
      </c>
      <c r="B16" s="54" t="s">
        <v>11</v>
      </c>
      <c r="C16" s="54">
        <v>51</v>
      </c>
      <c r="D16" s="89"/>
      <c r="E16" s="90">
        <v>62000</v>
      </c>
      <c r="F16" s="91"/>
      <c r="G16" s="72">
        <v>17.46</v>
      </c>
      <c r="H16" s="73"/>
    </row>
    <row r="17" spans="1:9">
      <c r="A17" s="54" t="s">
        <v>243</v>
      </c>
      <c r="B17" s="54" t="s">
        <v>341</v>
      </c>
      <c r="C17" s="54">
        <v>1</v>
      </c>
      <c r="D17" s="89"/>
      <c r="E17" s="90">
        <v>5000</v>
      </c>
      <c r="F17" s="91"/>
      <c r="G17" s="72">
        <v>1.4</v>
      </c>
      <c r="H17" s="73"/>
    </row>
    <row r="18" spans="1:9">
      <c r="A18" s="54" t="s">
        <v>342</v>
      </c>
      <c r="B18" s="54" t="s">
        <v>11</v>
      </c>
      <c r="C18" s="54">
        <v>4</v>
      </c>
      <c r="D18" s="89"/>
      <c r="E18" s="90">
        <v>68000</v>
      </c>
      <c r="F18" s="91"/>
      <c r="G18" s="72">
        <v>19.149999999999999</v>
      </c>
      <c r="H18" s="73"/>
    </row>
    <row r="19" spans="1:9">
      <c r="A19" s="54" t="s">
        <v>343</v>
      </c>
      <c r="B19" s="54" t="s">
        <v>13</v>
      </c>
      <c r="C19" s="54">
        <v>10</v>
      </c>
      <c r="D19" s="89"/>
      <c r="E19" s="90">
        <v>4000</v>
      </c>
      <c r="F19" s="91"/>
      <c r="G19" s="72">
        <v>1.1299999999999999</v>
      </c>
      <c r="H19" s="73"/>
    </row>
    <row r="20" spans="1:9">
      <c r="A20" s="54" t="s">
        <v>344</v>
      </c>
      <c r="B20" s="54" t="s">
        <v>13</v>
      </c>
      <c r="C20" s="54">
        <v>550</v>
      </c>
      <c r="D20" s="89">
        <v>600000</v>
      </c>
      <c r="E20" s="90"/>
      <c r="F20" s="91"/>
      <c r="G20" s="72">
        <v>169</v>
      </c>
      <c r="H20" s="73"/>
    </row>
    <row r="21" spans="1:9">
      <c r="A21" s="53" t="s">
        <v>242</v>
      </c>
      <c r="B21" s="54" t="s">
        <v>11</v>
      </c>
      <c r="C21" s="54">
        <v>28</v>
      </c>
      <c r="D21" s="66">
        <v>1400000</v>
      </c>
      <c r="E21" s="67"/>
      <c r="F21" s="68"/>
      <c r="G21" s="58">
        <f>D21/A8</f>
        <v>394.34175910225287</v>
      </c>
      <c r="H21" s="59"/>
    </row>
    <row r="22" spans="1:9">
      <c r="A22" s="54" t="s">
        <v>30</v>
      </c>
      <c r="B22" s="54"/>
      <c r="C22" s="54"/>
      <c r="D22" s="55">
        <f>SUM(D10:F21)</f>
        <v>3499000</v>
      </c>
      <c r="E22" s="56"/>
      <c r="F22" s="57"/>
      <c r="G22" s="60">
        <f>D22/A8</f>
        <v>985.57272507055904</v>
      </c>
      <c r="H22" s="61"/>
    </row>
    <row r="23" spans="1:9">
      <c r="A23" s="62"/>
      <c r="B23" s="62"/>
      <c r="C23" s="62"/>
      <c r="D23" s="62"/>
      <c r="E23" s="62"/>
      <c r="F23" s="62"/>
      <c r="G23" s="62"/>
      <c r="H23" s="62"/>
    </row>
    <row r="24" spans="1:9">
      <c r="A24" s="62"/>
      <c r="B24" s="62"/>
      <c r="C24" s="62"/>
      <c r="D24" s="62"/>
      <c r="E24" s="62"/>
      <c r="F24" s="62"/>
      <c r="G24" s="62"/>
      <c r="H24" s="62"/>
    </row>
    <row r="25" spans="1:9">
      <c r="A25" s="62"/>
      <c r="B25" s="62"/>
      <c r="C25" s="62"/>
      <c r="D25" s="62"/>
      <c r="E25" s="62"/>
      <c r="F25" s="62"/>
      <c r="G25" s="62"/>
      <c r="H25" s="62"/>
    </row>
    <row r="26" spans="1:9">
      <c r="A26" s="62" t="s">
        <v>20</v>
      </c>
      <c r="B26" s="62"/>
      <c r="C26" s="62" t="s">
        <v>21</v>
      </c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</row>
    <row r="28" spans="1:9">
      <c r="A28" s="62"/>
      <c r="B28" s="62"/>
      <c r="C28" s="62"/>
      <c r="D28" s="62"/>
      <c r="E28" s="62"/>
      <c r="F28" s="62"/>
      <c r="G28" s="62"/>
      <c r="H28" s="62"/>
    </row>
    <row r="29" spans="1:9">
      <c r="A29" s="62"/>
      <c r="B29" s="62"/>
      <c r="C29" s="62"/>
      <c r="D29" s="62"/>
      <c r="E29" s="62"/>
      <c r="F29" s="62"/>
      <c r="G29" s="62"/>
      <c r="H29" s="62"/>
    </row>
    <row r="30" spans="1:9">
      <c r="B30" s="62"/>
      <c r="C30" s="62"/>
      <c r="D30" s="62"/>
      <c r="E30" s="62"/>
      <c r="F30" s="62"/>
      <c r="G30" s="62"/>
      <c r="H30" s="62"/>
    </row>
  </sheetData>
  <mergeCells count="19">
    <mergeCell ref="D13:F13"/>
    <mergeCell ref="G13:H13"/>
    <mergeCell ref="D21:F21"/>
    <mergeCell ref="G21:H21"/>
    <mergeCell ref="D22:F22"/>
    <mergeCell ref="G22:H22"/>
    <mergeCell ref="D10:F10"/>
    <mergeCell ref="G10:H10"/>
    <mergeCell ref="D11:F11"/>
    <mergeCell ref="G11:H11"/>
    <mergeCell ref="D12:F12"/>
    <mergeCell ref="G12:H12"/>
    <mergeCell ref="F1:H1"/>
    <mergeCell ref="A2:L2"/>
    <mergeCell ref="A3:L3"/>
    <mergeCell ref="A4:L4"/>
    <mergeCell ref="A5:L5"/>
    <mergeCell ref="D9:F9"/>
    <mergeCell ref="G9:H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0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7708.6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42</v>
      </c>
      <c r="B11" s="54" t="s">
        <v>11</v>
      </c>
      <c r="C11" s="54">
        <v>1</v>
      </c>
      <c r="D11" s="55">
        <v>150000</v>
      </c>
      <c r="E11" s="67"/>
      <c r="F11" s="68"/>
      <c r="G11" s="55">
        <f>D11/A8</f>
        <v>19.458786290636432</v>
      </c>
      <c r="H11" s="68"/>
      <c r="I11" s="75">
        <f>G19/12</f>
        <v>9.7076859611343167</v>
      </c>
    </row>
    <row r="12" spans="1:16">
      <c r="A12" s="54" t="s">
        <v>43</v>
      </c>
      <c r="B12" s="54" t="s">
        <v>11</v>
      </c>
      <c r="C12" s="54">
        <v>4</v>
      </c>
      <c r="D12" s="66">
        <v>24000</v>
      </c>
      <c r="E12" s="67"/>
      <c r="F12" s="68"/>
      <c r="G12" s="58">
        <f>D12/A8</f>
        <v>3.1134058065018291</v>
      </c>
      <c r="H12" s="59"/>
      <c r="I12" s="54"/>
    </row>
    <row r="13" spans="1:16">
      <c r="A13" s="54" t="s">
        <v>44</v>
      </c>
      <c r="B13" s="54" t="s">
        <v>45</v>
      </c>
      <c r="C13" s="54">
        <v>580</v>
      </c>
      <c r="D13" s="55">
        <v>180000</v>
      </c>
      <c r="E13" s="67"/>
      <c r="F13" s="68"/>
      <c r="G13" s="58">
        <f>D13/A8</f>
        <v>23.350543548763717</v>
      </c>
      <c r="H13" s="59"/>
      <c r="I13" s="54"/>
    </row>
    <row r="14" spans="1:16">
      <c r="A14" s="54" t="s">
        <v>46</v>
      </c>
      <c r="B14" s="54" t="s">
        <v>11</v>
      </c>
      <c r="C14" s="54">
        <v>50</v>
      </c>
      <c r="D14" s="66">
        <v>140000</v>
      </c>
      <c r="E14" s="67"/>
      <c r="F14" s="68"/>
      <c r="G14" s="58">
        <f>D14/A8</f>
        <v>18.161533871260669</v>
      </c>
      <c r="H14" s="59"/>
      <c r="I14" s="54"/>
    </row>
    <row r="15" spans="1:16">
      <c r="A15" s="54" t="s">
        <v>47</v>
      </c>
      <c r="B15" s="54" t="s">
        <v>48</v>
      </c>
      <c r="C15" s="54">
        <v>8</v>
      </c>
      <c r="D15" s="66">
        <v>1000</v>
      </c>
      <c r="E15" s="67"/>
      <c r="F15" s="68"/>
      <c r="G15" s="58">
        <v>0.13</v>
      </c>
      <c r="H15" s="59"/>
      <c r="I15" s="54"/>
    </row>
    <row r="16" spans="1:16">
      <c r="A16" s="54" t="s">
        <v>49</v>
      </c>
      <c r="B16" s="54" t="s">
        <v>11</v>
      </c>
      <c r="C16" s="54">
        <v>5</v>
      </c>
      <c r="D16" s="66">
        <v>3000</v>
      </c>
      <c r="E16" s="67"/>
      <c r="F16" s="68"/>
      <c r="G16" s="58">
        <f>D16/A8</f>
        <v>0.38917572581272863</v>
      </c>
      <c r="H16" s="59"/>
      <c r="I16" s="54"/>
    </row>
    <row r="17" spans="1:9" ht="30">
      <c r="A17" s="53" t="s">
        <v>37</v>
      </c>
      <c r="B17" s="54" t="s">
        <v>11</v>
      </c>
      <c r="C17" s="54">
        <v>1</v>
      </c>
      <c r="D17" s="69">
        <v>250000</v>
      </c>
      <c r="E17" s="70"/>
      <c r="F17" s="71"/>
      <c r="G17" s="72"/>
      <c r="H17" s="73">
        <v>32.43</v>
      </c>
      <c r="I17" s="54"/>
    </row>
    <row r="18" spans="1:9" ht="75">
      <c r="A18" s="53" t="s">
        <v>17</v>
      </c>
      <c r="B18" s="54" t="s">
        <v>18</v>
      </c>
      <c r="C18" s="54">
        <v>144</v>
      </c>
      <c r="D18" s="55">
        <v>150000</v>
      </c>
      <c r="E18" s="67"/>
      <c r="F18" s="68"/>
      <c r="G18" s="58">
        <f>D18/A8</f>
        <v>19.458786290636432</v>
      </c>
      <c r="H18" s="59"/>
      <c r="I18" s="54"/>
    </row>
    <row r="19" spans="1:9">
      <c r="A19" s="54" t="s">
        <v>30</v>
      </c>
      <c r="B19" s="54"/>
      <c r="C19" s="54"/>
      <c r="D19" s="60">
        <f>SUM(D11:F18)</f>
        <v>898000</v>
      </c>
      <c r="E19" s="61"/>
      <c r="F19" s="61"/>
      <c r="G19" s="60">
        <f>SUM(G11:H18)</f>
        <v>116.4922315336118</v>
      </c>
      <c r="H19" s="61"/>
      <c r="I19" s="54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3" t="s">
        <v>50</v>
      </c>
      <c r="B25" s="62"/>
      <c r="C25" s="62"/>
      <c r="D25" s="62"/>
      <c r="E25" s="62"/>
      <c r="F25" s="62"/>
      <c r="G25" s="62"/>
      <c r="H25" s="62"/>
      <c r="I25" s="62"/>
    </row>
    <row r="26" spans="1:9">
      <c r="A26" s="62"/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  <c r="B28" s="62"/>
      <c r="C28" s="62"/>
      <c r="D28" s="62"/>
      <c r="E28" s="62"/>
      <c r="F28" s="62"/>
      <c r="G28" s="62"/>
      <c r="H28" s="62"/>
      <c r="I28" s="62"/>
    </row>
    <row r="29" spans="1:9">
      <c r="A29" s="62"/>
      <c r="B29" s="62"/>
      <c r="C29" s="62"/>
      <c r="D29" s="62"/>
      <c r="E29" s="62"/>
      <c r="F29" s="62"/>
      <c r="G29" s="62"/>
      <c r="H29" s="62"/>
      <c r="I29" s="62"/>
    </row>
    <row r="30" spans="1:9">
      <c r="A30" s="62"/>
      <c r="B30" s="62"/>
      <c r="C30" s="62"/>
      <c r="D30" s="62"/>
      <c r="E30" s="62"/>
      <c r="F30" s="62"/>
      <c r="G30" s="62"/>
      <c r="H30" s="62"/>
      <c r="I30" s="62"/>
    </row>
  </sheetData>
  <mergeCells count="27"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9"/>
  <sheetViews>
    <sheetView topLeftCell="A7"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28515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1"/>
      <c r="N2" s="31"/>
      <c r="O2" s="31"/>
    </row>
    <row r="3" spans="1:15" ht="18.75">
      <c r="A3" s="34" t="s">
        <v>345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346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>
        <v>3059.75</v>
      </c>
    </row>
    <row r="7" spans="1:15" ht="18.75" customHeight="1">
      <c r="A7" s="35" t="s">
        <v>4</v>
      </c>
      <c r="B7" s="36" t="s">
        <v>5</v>
      </c>
      <c r="C7" s="37" t="s">
        <v>6</v>
      </c>
      <c r="D7" s="38" t="s">
        <v>7</v>
      </c>
      <c r="E7" s="38"/>
      <c r="F7" s="38"/>
      <c r="G7" s="38" t="s">
        <v>25</v>
      </c>
      <c r="H7" s="38"/>
    </row>
    <row r="8" spans="1:15">
      <c r="A8" s="39"/>
      <c r="B8" s="36"/>
      <c r="C8" s="37"/>
      <c r="D8" s="38"/>
      <c r="E8" s="38"/>
      <c r="F8" s="38"/>
      <c r="G8" s="38"/>
      <c r="H8" s="38"/>
    </row>
    <row r="9" spans="1:15">
      <c r="A9" s="54" t="s">
        <v>347</v>
      </c>
      <c r="B9" s="54" t="s">
        <v>77</v>
      </c>
      <c r="C9" s="54">
        <v>125</v>
      </c>
      <c r="D9" s="55">
        <v>75000</v>
      </c>
      <c r="E9" s="67"/>
      <c r="F9" s="68"/>
      <c r="G9" s="58">
        <f>D9/A6</f>
        <v>24.511806520140535</v>
      </c>
      <c r="H9" s="59"/>
    </row>
    <row r="10" spans="1:15">
      <c r="A10" s="53" t="s">
        <v>348</v>
      </c>
      <c r="B10" s="54" t="s">
        <v>330</v>
      </c>
      <c r="C10" s="54">
        <v>1</v>
      </c>
      <c r="D10" s="66">
        <v>12000</v>
      </c>
      <c r="E10" s="67"/>
      <c r="F10" s="68"/>
      <c r="G10" s="58">
        <f>D10/A6</f>
        <v>3.9218890432224853</v>
      </c>
      <c r="H10" s="59"/>
    </row>
    <row r="11" spans="1:15">
      <c r="A11" s="54" t="s">
        <v>349</v>
      </c>
      <c r="B11" s="54" t="s">
        <v>13</v>
      </c>
      <c r="C11" s="54">
        <v>28.6</v>
      </c>
      <c r="D11" s="55">
        <v>120000</v>
      </c>
      <c r="E11" s="67"/>
      <c r="F11" s="68"/>
      <c r="G11" s="58">
        <f>D11/A6</f>
        <v>39.218890432224853</v>
      </c>
      <c r="H11" s="59"/>
    </row>
    <row r="12" spans="1:15">
      <c r="A12" s="54" t="s">
        <v>328</v>
      </c>
      <c r="B12" s="54" t="s">
        <v>13</v>
      </c>
      <c r="C12" s="54">
        <v>48</v>
      </c>
      <c r="D12" s="66">
        <v>6000</v>
      </c>
      <c r="E12" s="67"/>
      <c r="F12" s="68"/>
      <c r="G12" s="58">
        <f>D12/A6</f>
        <v>1.9609445216112427</v>
      </c>
      <c r="H12" s="59"/>
    </row>
    <row r="13" spans="1:15">
      <c r="A13" s="54" t="s">
        <v>350</v>
      </c>
      <c r="B13" s="54" t="s">
        <v>11</v>
      </c>
      <c r="C13" s="54">
        <v>70</v>
      </c>
      <c r="D13" s="66">
        <v>120000</v>
      </c>
      <c r="E13" s="67"/>
      <c r="F13" s="68"/>
      <c r="G13" s="58">
        <f>D13/A6</f>
        <v>39.218890432224853</v>
      </c>
      <c r="H13" s="59"/>
    </row>
    <row r="14" spans="1:15">
      <c r="A14" s="54" t="s">
        <v>197</v>
      </c>
      <c r="B14" s="54" t="s">
        <v>11</v>
      </c>
      <c r="C14" s="54">
        <v>4</v>
      </c>
      <c r="D14" s="66">
        <v>270000</v>
      </c>
      <c r="E14" s="67"/>
      <c r="F14" s="68"/>
      <c r="G14" s="58">
        <f>D14/A6</f>
        <v>88.242503472505931</v>
      </c>
      <c r="H14" s="59"/>
    </row>
    <row r="15" spans="1:15">
      <c r="A15" s="54" t="s">
        <v>261</v>
      </c>
      <c r="B15" s="54" t="s">
        <v>11</v>
      </c>
      <c r="C15" s="54">
        <v>70</v>
      </c>
      <c r="D15" s="66">
        <v>30000</v>
      </c>
      <c r="E15" s="67"/>
      <c r="F15" s="68"/>
      <c r="G15" s="58">
        <v>8.93</v>
      </c>
      <c r="H15" s="59"/>
    </row>
    <row r="16" spans="1:15">
      <c r="A16" s="53" t="s">
        <v>331</v>
      </c>
      <c r="B16" s="54" t="s">
        <v>13</v>
      </c>
      <c r="C16" s="54">
        <v>60</v>
      </c>
      <c r="D16" s="66">
        <v>72000</v>
      </c>
      <c r="E16" s="67"/>
      <c r="F16" s="68"/>
      <c r="G16" s="58">
        <f>D16/A6</f>
        <v>23.531334259334912</v>
      </c>
      <c r="H16" s="59"/>
    </row>
    <row r="17" spans="1:9">
      <c r="A17" s="102" t="s">
        <v>202</v>
      </c>
      <c r="B17" s="103" t="s">
        <v>13</v>
      </c>
      <c r="C17" s="103">
        <v>52.6</v>
      </c>
      <c r="D17" s="104">
        <v>45000</v>
      </c>
      <c r="E17" s="105"/>
      <c r="F17" s="106"/>
      <c r="G17" s="107">
        <f>D17/A6</f>
        <v>14.70708391208432</v>
      </c>
      <c r="H17" s="108"/>
    </row>
    <row r="18" spans="1:9">
      <c r="A18" s="102" t="s">
        <v>351</v>
      </c>
      <c r="B18" s="103" t="s">
        <v>13</v>
      </c>
      <c r="C18" s="103">
        <v>15</v>
      </c>
      <c r="D18" s="104">
        <v>9000</v>
      </c>
      <c r="E18" s="105"/>
      <c r="F18" s="106"/>
      <c r="G18" s="107">
        <f>D18/A6</f>
        <v>2.941416782416864</v>
      </c>
      <c r="H18" s="108"/>
    </row>
    <row r="19" spans="1:9">
      <c r="A19" s="109" t="s">
        <v>352</v>
      </c>
      <c r="B19" s="110" t="s">
        <v>77</v>
      </c>
      <c r="C19" s="110">
        <v>156</v>
      </c>
      <c r="D19" s="111">
        <v>120000</v>
      </c>
      <c r="E19" s="112"/>
      <c r="F19" s="113"/>
      <c r="G19" s="114">
        <f>D19/A6</f>
        <v>39.218890432224853</v>
      </c>
      <c r="H19" s="115"/>
    </row>
    <row r="20" spans="1:9">
      <c r="A20" s="53" t="s">
        <v>353</v>
      </c>
      <c r="B20" s="54" t="s">
        <v>13</v>
      </c>
      <c r="C20" s="54">
        <v>8.4</v>
      </c>
      <c r="D20" s="55">
        <v>3000</v>
      </c>
      <c r="E20" s="67"/>
      <c r="F20" s="68"/>
      <c r="G20" s="58">
        <v>0.98</v>
      </c>
      <c r="H20" s="59"/>
      <c r="I20" s="62"/>
    </row>
    <row r="21" spans="1:9" ht="75">
      <c r="A21" s="53" t="s">
        <v>17</v>
      </c>
      <c r="B21" s="54" t="s">
        <v>18</v>
      </c>
      <c r="C21" s="54">
        <v>70</v>
      </c>
      <c r="D21" s="66">
        <v>150000</v>
      </c>
      <c r="E21" s="67"/>
      <c r="F21" s="68"/>
      <c r="G21" s="58">
        <f>D21/A6</f>
        <v>49.02361304028107</v>
      </c>
      <c r="H21" s="59"/>
    </row>
    <row r="22" spans="1:9">
      <c r="A22" s="54" t="s">
        <v>30</v>
      </c>
      <c r="B22" s="54"/>
      <c r="C22" s="54"/>
      <c r="D22" s="60">
        <f>SUM(D9:F21)</f>
        <v>1032000</v>
      </c>
      <c r="E22" s="61"/>
      <c r="F22" s="61"/>
      <c r="G22" s="60">
        <f>SUM(G9:H21)</f>
        <v>336.40726284827196</v>
      </c>
      <c r="H22" s="61"/>
    </row>
    <row r="23" spans="1:9">
      <c r="A23" s="62"/>
      <c r="B23" s="62"/>
      <c r="C23" s="62"/>
      <c r="D23" s="62"/>
      <c r="E23" s="62"/>
      <c r="F23" s="62"/>
      <c r="G23" s="62"/>
      <c r="H23" s="62"/>
    </row>
    <row r="24" spans="1:9">
      <c r="A24" s="62"/>
      <c r="B24" s="62"/>
      <c r="C24" s="62"/>
      <c r="D24" s="62"/>
      <c r="E24" s="62"/>
      <c r="F24" s="62"/>
      <c r="G24" s="62"/>
      <c r="H24" s="62"/>
    </row>
    <row r="25" spans="1:9">
      <c r="A25" s="62" t="s">
        <v>335</v>
      </c>
      <c r="B25" s="62"/>
      <c r="C25" s="62"/>
      <c r="D25" s="62"/>
      <c r="E25" s="62"/>
      <c r="F25" s="62"/>
      <c r="G25" s="62"/>
      <c r="H25" s="62"/>
    </row>
    <row r="26" spans="1:9">
      <c r="A26" s="62"/>
      <c r="B26" s="62"/>
      <c r="C26" s="62"/>
      <c r="D26" s="62"/>
      <c r="E26" s="62"/>
      <c r="F26" s="62"/>
      <c r="G26" s="62"/>
      <c r="H26" s="62"/>
    </row>
    <row r="27" spans="1:9">
      <c r="A27" s="62"/>
      <c r="B27" s="62"/>
      <c r="C27" s="62"/>
      <c r="D27" s="62"/>
      <c r="E27" s="62"/>
      <c r="F27" s="62"/>
      <c r="G27" s="62"/>
      <c r="H27" s="62"/>
    </row>
    <row r="28" spans="1:9">
      <c r="A28" s="62"/>
      <c r="B28" s="62"/>
      <c r="C28" s="62"/>
      <c r="D28" s="62"/>
      <c r="E28" s="62"/>
      <c r="F28" s="62"/>
      <c r="G28" s="62"/>
      <c r="H28" s="62"/>
    </row>
    <row r="29" spans="1:9">
      <c r="A29" s="62"/>
      <c r="B29" s="62"/>
      <c r="C29" s="62"/>
      <c r="D29" s="62"/>
      <c r="E29" s="62"/>
      <c r="F29" s="62"/>
      <c r="G29" s="62"/>
      <c r="H29" s="62"/>
    </row>
  </sheetData>
  <mergeCells count="38">
    <mergeCell ref="D21:F21"/>
    <mergeCell ref="G21:H21"/>
    <mergeCell ref="D22:F22"/>
    <mergeCell ref="G22:H22"/>
    <mergeCell ref="D18:F18"/>
    <mergeCell ref="G18:H18"/>
    <mergeCell ref="D19:F19"/>
    <mergeCell ref="G19:H19"/>
    <mergeCell ref="D20:F20"/>
    <mergeCell ref="G20:H20"/>
    <mergeCell ref="D15:F15"/>
    <mergeCell ref="G15:H15"/>
    <mergeCell ref="D16:F16"/>
    <mergeCell ref="G16:H16"/>
    <mergeCell ref="D17:F17"/>
    <mergeCell ref="G17:H17"/>
    <mergeCell ref="D12:F12"/>
    <mergeCell ref="G12:H12"/>
    <mergeCell ref="D13:F13"/>
    <mergeCell ref="G13:H13"/>
    <mergeCell ref="D14:F14"/>
    <mergeCell ref="G14:H14"/>
    <mergeCell ref="D9:F9"/>
    <mergeCell ref="G9:H9"/>
    <mergeCell ref="D10:F10"/>
    <mergeCell ref="G10:H10"/>
    <mergeCell ref="D11:F11"/>
    <mergeCell ref="G11:H11"/>
    <mergeCell ref="F1:H1"/>
    <mergeCell ref="A2:L2"/>
    <mergeCell ref="A3:L3"/>
    <mergeCell ref="A4:L4"/>
    <mergeCell ref="A5:L5"/>
    <mergeCell ref="A7:A8"/>
    <mergeCell ref="B7:B8"/>
    <mergeCell ref="C7:C8"/>
    <mergeCell ref="D7:F8"/>
    <mergeCell ref="G7:H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354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355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554.6</v>
      </c>
    </row>
    <row r="9" spans="1:15" ht="18.75" customHeight="1">
      <c r="A9" s="85" t="s">
        <v>4</v>
      </c>
      <c r="B9" s="86" t="s">
        <v>5</v>
      </c>
      <c r="C9" s="8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54" t="s">
        <v>82</v>
      </c>
      <c r="B10" s="54" t="s">
        <v>11</v>
      </c>
      <c r="C10" s="54">
        <v>2</v>
      </c>
      <c r="D10" s="55">
        <v>40000</v>
      </c>
      <c r="E10" s="56"/>
      <c r="F10" s="57"/>
      <c r="G10" s="88">
        <f>D10/A8</f>
        <v>72.124053371799491</v>
      </c>
      <c r="H10" s="88"/>
    </row>
    <row r="11" spans="1:15">
      <c r="A11" s="54" t="s">
        <v>356</v>
      </c>
      <c r="B11" s="54" t="s">
        <v>11</v>
      </c>
      <c r="C11" s="54">
        <v>8</v>
      </c>
      <c r="D11" s="55">
        <v>28000</v>
      </c>
      <c r="E11" s="56"/>
      <c r="F11" s="57"/>
      <c r="G11" s="88">
        <f>D11/A8</f>
        <v>50.486837360259642</v>
      </c>
      <c r="H11" s="88"/>
    </row>
    <row r="12" spans="1:15">
      <c r="A12" s="54" t="s">
        <v>168</v>
      </c>
      <c r="B12" s="54" t="s">
        <v>13</v>
      </c>
      <c r="C12" s="54">
        <v>92</v>
      </c>
      <c r="D12" s="55">
        <v>150000</v>
      </c>
      <c r="E12" s="56"/>
      <c r="F12" s="57"/>
      <c r="G12" s="88">
        <f>D12/A8</f>
        <v>270.46520014424812</v>
      </c>
      <c r="H12" s="88"/>
    </row>
    <row r="13" spans="1:15">
      <c r="A13" s="54" t="s">
        <v>46</v>
      </c>
      <c r="B13" s="54" t="s">
        <v>11</v>
      </c>
      <c r="C13" s="54">
        <v>2</v>
      </c>
      <c r="D13" s="55">
        <v>10000</v>
      </c>
      <c r="E13" s="56"/>
      <c r="F13" s="57"/>
      <c r="G13" s="58">
        <f>D13/A8</f>
        <v>18.031013342949873</v>
      </c>
      <c r="H13" s="59"/>
    </row>
    <row r="14" spans="1:15" ht="75">
      <c r="A14" s="53" t="s">
        <v>17</v>
      </c>
      <c r="B14" s="54" t="s">
        <v>122</v>
      </c>
      <c r="C14" s="54">
        <v>16</v>
      </c>
      <c r="D14" s="66">
        <v>35000</v>
      </c>
      <c r="E14" s="67"/>
      <c r="F14" s="68"/>
      <c r="G14" s="58">
        <f>D14/A8</f>
        <v>63.108546700324553</v>
      </c>
      <c r="H14" s="59"/>
    </row>
    <row r="15" spans="1:15">
      <c r="A15" s="54" t="s">
        <v>30</v>
      </c>
      <c r="B15" s="54"/>
      <c r="C15" s="54"/>
      <c r="D15" s="55">
        <f>SUM(D10:F14)</f>
        <v>263000</v>
      </c>
      <c r="E15" s="56"/>
      <c r="F15" s="57"/>
      <c r="G15" s="60">
        <f>D15/A8</f>
        <v>474.21565091958166</v>
      </c>
      <c r="H15" s="61"/>
    </row>
    <row r="16" spans="1:15">
      <c r="A16" s="62"/>
      <c r="B16" s="62"/>
      <c r="C16" s="62"/>
      <c r="D16" s="62"/>
      <c r="E16" s="62"/>
      <c r="F16" s="62"/>
      <c r="G16" s="62"/>
      <c r="H16" s="62"/>
    </row>
    <row r="17" spans="1:9">
      <c r="A17" s="62"/>
      <c r="B17" s="62"/>
      <c r="C17" s="62"/>
      <c r="D17" s="62"/>
      <c r="E17" s="62"/>
      <c r="F17" s="62"/>
      <c r="G17" s="62"/>
      <c r="H17" s="62"/>
    </row>
    <row r="18" spans="1:9">
      <c r="A18" s="62"/>
      <c r="B18" s="62"/>
      <c r="C18" s="62"/>
      <c r="D18" s="62"/>
      <c r="E18" s="62"/>
      <c r="F18" s="62"/>
      <c r="G18" s="62"/>
      <c r="H18" s="62"/>
    </row>
    <row r="19" spans="1:9">
      <c r="A19" s="62" t="s">
        <v>20</v>
      </c>
      <c r="B19" s="62"/>
      <c r="C19" s="62" t="s">
        <v>21</v>
      </c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</row>
    <row r="21" spans="1:9">
      <c r="A21" s="62"/>
      <c r="B21" s="62"/>
      <c r="C21" s="62"/>
      <c r="D21" s="62"/>
      <c r="E21" s="62"/>
      <c r="F21" s="62"/>
      <c r="G21" s="62"/>
      <c r="H21" s="62"/>
    </row>
    <row r="22" spans="1:9">
      <c r="A22" s="62"/>
      <c r="B22" s="62"/>
      <c r="C22" s="62"/>
      <c r="D22" s="62"/>
      <c r="E22" s="62"/>
      <c r="F22" s="62"/>
      <c r="G22" s="62"/>
      <c r="H22" s="62"/>
    </row>
    <row r="23" spans="1:9">
      <c r="B23" s="62"/>
      <c r="C23" s="62"/>
      <c r="D23" s="62"/>
      <c r="E23" s="62"/>
      <c r="F23" s="62"/>
      <c r="G23" s="62"/>
      <c r="H23" s="62"/>
    </row>
  </sheetData>
  <mergeCells count="19">
    <mergeCell ref="D13:F13"/>
    <mergeCell ref="G13:H13"/>
    <mergeCell ref="D14:F14"/>
    <mergeCell ref="G14:H14"/>
    <mergeCell ref="D15:F15"/>
    <mergeCell ref="G15:H15"/>
    <mergeCell ref="D10:F10"/>
    <mergeCell ref="G10:H10"/>
    <mergeCell ref="D11:F11"/>
    <mergeCell ref="G11:H11"/>
    <mergeCell ref="D12:F12"/>
    <mergeCell ref="G12:H12"/>
    <mergeCell ref="F1:H1"/>
    <mergeCell ref="A2:L2"/>
    <mergeCell ref="A3:L3"/>
    <mergeCell ref="A4:L4"/>
    <mergeCell ref="A5:L5"/>
    <mergeCell ref="D9:F9"/>
    <mergeCell ref="G9:H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107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357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358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1941.5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162</v>
      </c>
      <c r="B11" s="54" t="s">
        <v>11</v>
      </c>
      <c r="C11" s="54">
        <v>2</v>
      </c>
      <c r="D11" s="55">
        <v>130000</v>
      </c>
      <c r="E11" s="67"/>
      <c r="F11" s="68"/>
      <c r="G11" s="55">
        <f>D11/A8</f>
        <v>66.958537213494722</v>
      </c>
      <c r="H11" s="68"/>
    </row>
    <row r="12" spans="1:15">
      <c r="A12" s="54" t="s">
        <v>163</v>
      </c>
      <c r="B12" s="54" t="s">
        <v>11</v>
      </c>
      <c r="C12" s="54">
        <v>48</v>
      </c>
      <c r="D12" s="66">
        <v>50000</v>
      </c>
      <c r="E12" s="67"/>
      <c r="F12" s="68"/>
      <c r="G12" s="58">
        <f>D12/A8</f>
        <v>25.753283543651815</v>
      </c>
      <c r="H12" s="59"/>
    </row>
    <row r="13" spans="1:15">
      <c r="A13" s="54" t="s">
        <v>359</v>
      </c>
      <c r="B13" s="54" t="s">
        <v>11</v>
      </c>
      <c r="C13" s="54">
        <v>2</v>
      </c>
      <c r="D13" s="66">
        <v>6000</v>
      </c>
      <c r="E13" s="67"/>
      <c r="F13" s="68"/>
      <c r="G13" s="58">
        <f>D13/A8</f>
        <v>3.090394025238218</v>
      </c>
      <c r="H13" s="59"/>
    </row>
    <row r="14" spans="1:15">
      <c r="A14" s="54" t="s">
        <v>360</v>
      </c>
      <c r="B14" s="54" t="s">
        <v>13</v>
      </c>
      <c r="C14" s="54">
        <v>28</v>
      </c>
      <c r="D14" s="66">
        <v>8200</v>
      </c>
      <c r="E14" s="67"/>
      <c r="F14" s="68"/>
      <c r="G14" s="58">
        <f>D14/A8</f>
        <v>4.223538501158898</v>
      </c>
      <c r="H14" s="59"/>
    </row>
    <row r="15" spans="1:15">
      <c r="A15" s="54" t="s">
        <v>261</v>
      </c>
      <c r="B15" s="54" t="s">
        <v>11</v>
      </c>
      <c r="C15" s="54">
        <v>30</v>
      </c>
      <c r="D15" s="69">
        <v>16000</v>
      </c>
      <c r="E15" s="70"/>
      <c r="F15" s="71"/>
      <c r="G15" s="72"/>
      <c r="H15" s="73">
        <v>8.24</v>
      </c>
    </row>
    <row r="16" spans="1:15">
      <c r="A16" s="54" t="s">
        <v>167</v>
      </c>
      <c r="B16" s="54" t="s">
        <v>11</v>
      </c>
      <c r="C16" s="54">
        <v>2</v>
      </c>
      <c r="D16" s="66">
        <v>25000</v>
      </c>
      <c r="E16" s="67"/>
      <c r="F16" s="68"/>
      <c r="G16" s="58">
        <f>D16/A8</f>
        <v>12.876641771825907</v>
      </c>
      <c r="H16" s="59"/>
    </row>
    <row r="17" spans="1:8">
      <c r="A17" s="54" t="s">
        <v>361</v>
      </c>
      <c r="B17" s="54" t="s">
        <v>13</v>
      </c>
      <c r="C17" s="54">
        <v>60</v>
      </c>
      <c r="D17" s="69"/>
      <c r="E17" s="70">
        <v>72000</v>
      </c>
      <c r="F17" s="71"/>
      <c r="G17" s="72">
        <v>37.08</v>
      </c>
      <c r="H17" s="73"/>
    </row>
    <row r="18" spans="1:8">
      <c r="A18" s="54" t="s">
        <v>362</v>
      </c>
      <c r="B18" s="54" t="s">
        <v>77</v>
      </c>
      <c r="C18" s="54">
        <v>150</v>
      </c>
      <c r="D18" s="69">
        <v>53000</v>
      </c>
      <c r="E18" s="70"/>
      <c r="F18" s="71"/>
      <c r="G18" s="72"/>
      <c r="H18" s="73">
        <v>27.3</v>
      </c>
    </row>
    <row r="19" spans="1:8">
      <c r="A19" s="54" t="s">
        <v>326</v>
      </c>
      <c r="B19" s="54" t="s">
        <v>77</v>
      </c>
      <c r="C19" s="54">
        <v>150</v>
      </c>
      <c r="D19" s="69"/>
      <c r="E19" s="70">
        <v>120000</v>
      </c>
      <c r="F19" s="71"/>
      <c r="G19" s="72"/>
      <c r="H19" s="73">
        <v>61.8</v>
      </c>
    </row>
    <row r="20" spans="1:8">
      <c r="A20" s="54" t="s">
        <v>363</v>
      </c>
      <c r="B20" s="54" t="s">
        <v>11</v>
      </c>
      <c r="C20" s="54">
        <v>2</v>
      </c>
      <c r="D20" s="69"/>
      <c r="E20" s="70">
        <v>50000</v>
      </c>
      <c r="F20" s="71"/>
      <c r="G20" s="72"/>
      <c r="H20" s="73">
        <v>25.75</v>
      </c>
    </row>
    <row r="21" spans="1:8" ht="30">
      <c r="A21" s="53" t="s">
        <v>364</v>
      </c>
      <c r="B21" s="54" t="s">
        <v>11</v>
      </c>
      <c r="C21" s="54">
        <v>2</v>
      </c>
      <c r="D21" s="55">
        <v>18000</v>
      </c>
      <c r="E21" s="67"/>
      <c r="F21" s="68"/>
      <c r="G21" s="58">
        <f>D21/A8</f>
        <v>9.2711820757146537</v>
      </c>
      <c r="H21" s="59"/>
    </row>
    <row r="22" spans="1:8">
      <c r="A22" s="54" t="s">
        <v>30</v>
      </c>
      <c r="B22" s="54"/>
      <c r="C22" s="54"/>
      <c r="D22" s="60">
        <f>SUM(D11:F21)</f>
        <v>548200</v>
      </c>
      <c r="E22" s="61"/>
      <c r="F22" s="61"/>
      <c r="G22" s="60">
        <f>SUM(G11:H21)</f>
        <v>282.3435771310842</v>
      </c>
      <c r="H22" s="61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  <row r="26" spans="1:8">
      <c r="A26" s="62"/>
      <c r="B26" s="62"/>
      <c r="C26" s="62"/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  <row r="28" spans="1:8">
      <c r="A28" s="62" t="s">
        <v>20</v>
      </c>
      <c r="B28" s="62"/>
      <c r="C28" s="62" t="s">
        <v>21</v>
      </c>
      <c r="D28" s="62"/>
      <c r="E28" s="62"/>
      <c r="F28" s="62"/>
      <c r="G28" s="62"/>
      <c r="H28" s="62"/>
    </row>
    <row r="29" spans="1:8">
      <c r="A29" s="62"/>
      <c r="B29" s="62"/>
      <c r="C29" s="62"/>
      <c r="D29" s="62"/>
      <c r="E29" s="62"/>
      <c r="F29" s="62"/>
      <c r="G29" s="62"/>
      <c r="H29" s="62"/>
    </row>
    <row r="30" spans="1:8">
      <c r="A30" s="62"/>
      <c r="B30" s="62"/>
      <c r="C30" s="62"/>
      <c r="D30" s="62"/>
      <c r="E30" s="62"/>
      <c r="F30" s="62"/>
      <c r="G30" s="62"/>
      <c r="H30" s="62"/>
    </row>
  </sheetData>
  <mergeCells count="24">
    <mergeCell ref="D22:F22"/>
    <mergeCell ref="G22:H22"/>
    <mergeCell ref="D14:F14"/>
    <mergeCell ref="G14:H14"/>
    <mergeCell ref="D16:F16"/>
    <mergeCell ref="G16:H16"/>
    <mergeCell ref="D21:F21"/>
    <mergeCell ref="G21:H21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28515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97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31"/>
      <c r="N2" s="31"/>
      <c r="O2" s="31"/>
    </row>
    <row r="3" spans="1:15" ht="18.75">
      <c r="A3" s="34" t="s">
        <v>365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366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3337.8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44</v>
      </c>
      <c r="B11" s="54" t="s">
        <v>13</v>
      </c>
      <c r="C11" s="54">
        <v>120</v>
      </c>
      <c r="D11" s="55">
        <v>54000</v>
      </c>
      <c r="E11" s="67"/>
      <c r="F11" s="68"/>
      <c r="G11" s="58">
        <f>D11/A8</f>
        <v>16.178321049793276</v>
      </c>
      <c r="H11" s="59"/>
    </row>
    <row r="12" spans="1:15">
      <c r="A12" s="54" t="s">
        <v>140</v>
      </c>
      <c r="B12" s="54" t="s">
        <v>11</v>
      </c>
      <c r="C12" s="54">
        <v>4</v>
      </c>
      <c r="D12" s="66">
        <v>80000</v>
      </c>
      <c r="E12" s="67"/>
      <c r="F12" s="68"/>
      <c r="G12" s="58">
        <f>D12/A8</f>
        <v>23.967883036730779</v>
      </c>
      <c r="H12" s="59"/>
    </row>
    <row r="13" spans="1:15">
      <c r="A13" s="54" t="s">
        <v>362</v>
      </c>
      <c r="B13" s="54" t="s">
        <v>77</v>
      </c>
      <c r="C13" s="54">
        <v>150</v>
      </c>
      <c r="D13" s="55">
        <v>53000</v>
      </c>
      <c r="E13" s="67"/>
      <c r="F13" s="68"/>
      <c r="G13" s="58">
        <f>D13/A8</f>
        <v>15.878722511834141</v>
      </c>
      <c r="H13" s="59"/>
    </row>
    <row r="14" spans="1:15" ht="75">
      <c r="A14" s="53" t="s">
        <v>17</v>
      </c>
      <c r="B14" s="54" t="s">
        <v>18</v>
      </c>
      <c r="C14" s="54">
        <v>70</v>
      </c>
      <c r="D14" s="55">
        <v>100000</v>
      </c>
      <c r="E14" s="67"/>
      <c r="F14" s="68"/>
      <c r="G14" s="58">
        <v>29.96</v>
      </c>
      <c r="H14" s="59"/>
      <c r="I14" s="62"/>
    </row>
    <row r="15" spans="1:15">
      <c r="A15" s="54" t="s">
        <v>30</v>
      </c>
      <c r="B15" s="54"/>
      <c r="C15" s="54"/>
      <c r="D15" s="60">
        <f>SUM(D11:F14)</f>
        <v>287000</v>
      </c>
      <c r="E15" s="61"/>
      <c r="F15" s="61"/>
      <c r="G15" s="60">
        <f>SUM(G11:H14)</f>
        <v>85.984926598358186</v>
      </c>
      <c r="H15" s="61"/>
    </row>
    <row r="16" spans="1:15">
      <c r="A16" s="62"/>
      <c r="B16" s="62"/>
      <c r="C16" s="62"/>
      <c r="D16" s="62"/>
      <c r="E16" s="62"/>
      <c r="F16" s="62"/>
      <c r="G16" s="62"/>
      <c r="H16" s="62"/>
    </row>
    <row r="17" spans="1:8">
      <c r="A17" s="62"/>
      <c r="B17" s="62"/>
      <c r="C17" s="62"/>
      <c r="D17" s="62"/>
      <c r="E17" s="62"/>
      <c r="F17" s="62"/>
      <c r="G17" s="62"/>
      <c r="H17" s="62"/>
    </row>
    <row r="18" spans="1:8">
      <c r="A18" s="62"/>
      <c r="B18" s="62"/>
      <c r="C18" s="62"/>
      <c r="D18" s="62"/>
      <c r="E18" s="62"/>
      <c r="F18" s="62"/>
      <c r="G18" s="62"/>
      <c r="H18" s="62"/>
    </row>
    <row r="19" spans="1:8">
      <c r="A19" s="62"/>
      <c r="B19" s="62"/>
      <c r="C19" s="62"/>
      <c r="D19" s="62"/>
      <c r="E19" s="62"/>
      <c r="F19" s="62"/>
      <c r="G19" s="62"/>
      <c r="H19" s="62"/>
    </row>
    <row r="20" spans="1:8">
      <c r="A20" s="62"/>
      <c r="B20" s="62"/>
      <c r="C20" s="62"/>
      <c r="D20" s="62"/>
      <c r="E20" s="62"/>
      <c r="F20" s="62"/>
      <c r="G20" s="62"/>
      <c r="H20" s="62"/>
    </row>
    <row r="21" spans="1:8" s="116" customFormat="1">
      <c r="A21" s="116" t="s">
        <v>299</v>
      </c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</sheetData>
  <mergeCells count="21">
    <mergeCell ref="D14:F14"/>
    <mergeCell ref="G14:H14"/>
    <mergeCell ref="D15:F15"/>
    <mergeCell ref="G15:H15"/>
    <mergeCell ref="A21:XFD21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9.140625" hidden="1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79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367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368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8435.9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125</v>
      </c>
      <c r="B11" s="54" t="s">
        <v>126</v>
      </c>
      <c r="C11" s="54" t="s">
        <v>369</v>
      </c>
      <c r="D11" s="55">
        <v>100000</v>
      </c>
      <c r="E11" s="67"/>
      <c r="F11" s="68"/>
      <c r="G11" s="55">
        <f>D11/A8</f>
        <v>11.854099740395217</v>
      </c>
      <c r="H11" s="68"/>
      <c r="I11" s="75">
        <f>G16/12</f>
        <v>2.2522789506750911</v>
      </c>
    </row>
    <row r="12" spans="1:16">
      <c r="A12" s="54" t="s">
        <v>44</v>
      </c>
      <c r="B12" s="54" t="s">
        <v>45</v>
      </c>
      <c r="C12" s="54">
        <v>30</v>
      </c>
      <c r="D12" s="55">
        <v>18000</v>
      </c>
      <c r="E12" s="67"/>
      <c r="F12" s="68"/>
      <c r="G12" s="58">
        <f>D12/A8</f>
        <v>2.1337379532711389</v>
      </c>
      <c r="H12" s="59"/>
      <c r="I12" s="54"/>
    </row>
    <row r="13" spans="1:16">
      <c r="A13" s="54" t="s">
        <v>46</v>
      </c>
      <c r="B13" s="54" t="s">
        <v>11</v>
      </c>
      <c r="C13" s="54">
        <v>50</v>
      </c>
      <c r="D13" s="66">
        <v>5000</v>
      </c>
      <c r="E13" s="67"/>
      <c r="F13" s="68"/>
      <c r="G13" s="58">
        <f>D13/A8</f>
        <v>0.59270498701976082</v>
      </c>
      <c r="H13" s="59"/>
      <c r="I13" s="54"/>
    </row>
    <row r="14" spans="1:16">
      <c r="A14" s="54" t="s">
        <v>370</v>
      </c>
      <c r="B14" s="54" t="s">
        <v>11</v>
      </c>
      <c r="C14" s="54">
        <v>24</v>
      </c>
      <c r="D14" s="66">
        <v>5000</v>
      </c>
      <c r="E14" s="67"/>
      <c r="F14" s="68"/>
      <c r="G14" s="58">
        <f>D14/A8</f>
        <v>0.59270498701976082</v>
      </c>
      <c r="H14" s="59"/>
      <c r="I14" s="54"/>
    </row>
    <row r="15" spans="1:16" ht="75">
      <c r="A15" s="53" t="s">
        <v>17</v>
      </c>
      <c r="B15" s="54" t="s">
        <v>18</v>
      </c>
      <c r="C15" s="54">
        <v>144</v>
      </c>
      <c r="D15" s="55">
        <v>100000</v>
      </c>
      <c r="E15" s="67"/>
      <c r="F15" s="68"/>
      <c r="G15" s="58">
        <f>D15/A8</f>
        <v>11.854099740395217</v>
      </c>
      <c r="H15" s="59"/>
      <c r="I15" s="54"/>
    </row>
    <row r="16" spans="1:16">
      <c r="A16" s="54" t="s">
        <v>30</v>
      </c>
      <c r="B16" s="54"/>
      <c r="C16" s="54"/>
      <c r="D16" s="60">
        <f>SUM(D11:F15)</f>
        <v>228000</v>
      </c>
      <c r="E16" s="61"/>
      <c r="F16" s="61"/>
      <c r="G16" s="60">
        <f>SUM(G11:H15)</f>
        <v>27.027347408101093</v>
      </c>
      <c r="H16" s="61"/>
      <c r="I16" s="54"/>
    </row>
    <row r="17" spans="1:9">
      <c r="A17" s="148" t="s">
        <v>371</v>
      </c>
      <c r="B17" s="54"/>
      <c r="C17" s="54"/>
      <c r="D17" s="60">
        <f>D16-368214</f>
        <v>-140214</v>
      </c>
      <c r="E17" s="61"/>
      <c r="F17" s="61"/>
      <c r="G17" s="61"/>
      <c r="H17" s="61"/>
      <c r="I17" s="54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</sheetData>
  <mergeCells count="25">
    <mergeCell ref="D17:F17"/>
    <mergeCell ref="G17:H17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79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372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373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866.3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374</v>
      </c>
      <c r="B11" s="54" t="s">
        <v>11</v>
      </c>
      <c r="C11" s="54">
        <v>1</v>
      </c>
      <c r="D11" s="55">
        <v>20000</v>
      </c>
      <c r="E11" s="56"/>
      <c r="F11" s="57"/>
      <c r="G11" s="55">
        <f>D11/A8</f>
        <v>23.086690522913543</v>
      </c>
      <c r="H11" s="57"/>
      <c r="I11" s="75"/>
    </row>
    <row r="12" spans="1:16">
      <c r="A12" s="54" t="s">
        <v>375</v>
      </c>
      <c r="B12" s="54" t="s">
        <v>27</v>
      </c>
      <c r="C12" s="54">
        <v>90</v>
      </c>
      <c r="D12" s="66">
        <v>180000</v>
      </c>
      <c r="E12" s="67"/>
      <c r="F12" s="68"/>
      <c r="G12" s="58">
        <f>D12/A8</f>
        <v>207.78021470622187</v>
      </c>
      <c r="H12" s="59"/>
      <c r="I12" s="54"/>
    </row>
    <row r="13" spans="1:16">
      <c r="A13" s="54" t="s">
        <v>44</v>
      </c>
      <c r="B13" s="54" t="s">
        <v>45</v>
      </c>
      <c r="C13" s="54">
        <v>30</v>
      </c>
      <c r="D13" s="55">
        <v>11000</v>
      </c>
      <c r="E13" s="67"/>
      <c r="F13" s="68"/>
      <c r="G13" s="58">
        <f>D13/A8</f>
        <v>12.697679787602448</v>
      </c>
      <c r="H13" s="59"/>
      <c r="I13" s="54"/>
    </row>
    <row r="14" spans="1:16">
      <c r="A14" s="54" t="s">
        <v>30</v>
      </c>
      <c r="B14" s="54"/>
      <c r="C14" s="54"/>
      <c r="D14" s="55">
        <f>SUM(D11:F13)</f>
        <v>211000</v>
      </c>
      <c r="E14" s="56"/>
      <c r="F14" s="57"/>
      <c r="G14" s="60">
        <f>D14/A8</f>
        <v>243.56458501673785</v>
      </c>
      <c r="H14" s="61"/>
      <c r="I14" s="54"/>
    </row>
    <row r="15" spans="1:16">
      <c r="A15" s="148" t="s">
        <v>376</v>
      </c>
      <c r="B15" s="54"/>
      <c r="C15" s="54"/>
      <c r="D15" s="60">
        <f>(D14-29987)+32721</f>
        <v>213734</v>
      </c>
      <c r="E15" s="61"/>
      <c r="F15" s="61"/>
      <c r="G15" s="149">
        <f>D15/A8</f>
        <v>246.72053561122016</v>
      </c>
      <c r="H15" s="150"/>
      <c r="I15" s="74">
        <f>G15/12</f>
        <v>20.560044634268348</v>
      </c>
    </row>
    <row r="16" spans="1:16">
      <c r="A16" s="54"/>
      <c r="B16" s="54"/>
      <c r="C16" s="54"/>
      <c r="D16" s="60"/>
      <c r="E16" s="61"/>
      <c r="F16" s="61"/>
      <c r="G16" s="88"/>
      <c r="H16" s="88"/>
      <c r="I16" s="74"/>
    </row>
    <row r="17" spans="1:9">
      <c r="A17" s="62"/>
      <c r="B17" s="62"/>
      <c r="C17" s="62"/>
      <c r="D17" s="62"/>
      <c r="E17" s="62"/>
      <c r="F17" s="62"/>
      <c r="G17" s="62"/>
      <c r="H17" s="62"/>
      <c r="I17" s="62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B24" s="62"/>
      <c r="C24" s="62"/>
      <c r="D24" s="62"/>
      <c r="E24" s="62"/>
      <c r="F24" s="62"/>
      <c r="G24" s="62"/>
      <c r="H24" s="62"/>
      <c r="I24" s="62"/>
    </row>
  </sheetData>
  <mergeCells count="23"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79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377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378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866.3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374</v>
      </c>
      <c r="B11" s="54" t="s">
        <v>11</v>
      </c>
      <c r="C11" s="54">
        <v>1</v>
      </c>
      <c r="D11" s="55">
        <v>20000</v>
      </c>
      <c r="E11" s="56"/>
      <c r="F11" s="57"/>
      <c r="G11" s="55">
        <f>D11/A8</f>
        <v>23.086690522913543</v>
      </c>
      <c r="H11" s="57"/>
      <c r="I11" s="75"/>
    </row>
    <row r="12" spans="1:16">
      <c r="A12" s="54" t="s">
        <v>375</v>
      </c>
      <c r="B12" s="54" t="s">
        <v>27</v>
      </c>
      <c r="C12" s="54">
        <v>90</v>
      </c>
      <c r="D12" s="66">
        <v>180000</v>
      </c>
      <c r="E12" s="67"/>
      <c r="F12" s="68"/>
      <c r="G12" s="58">
        <f>D12/A8</f>
        <v>207.78021470622187</v>
      </c>
      <c r="H12" s="59"/>
      <c r="I12" s="54"/>
    </row>
    <row r="13" spans="1:16">
      <c r="A13" s="54" t="s">
        <v>44</v>
      </c>
      <c r="B13" s="54" t="s">
        <v>45</v>
      </c>
      <c r="C13" s="54">
        <v>30</v>
      </c>
      <c r="D13" s="55">
        <v>11000</v>
      </c>
      <c r="E13" s="67"/>
      <c r="F13" s="68"/>
      <c r="G13" s="58">
        <f>D13/A8</f>
        <v>12.697679787602448</v>
      </c>
      <c r="H13" s="59"/>
      <c r="I13" s="54"/>
    </row>
    <row r="14" spans="1:16">
      <c r="A14" s="54" t="s">
        <v>30</v>
      </c>
      <c r="B14" s="54"/>
      <c r="C14" s="54"/>
      <c r="D14" s="55">
        <f>SUM(D11:F13)</f>
        <v>211000</v>
      </c>
      <c r="E14" s="56"/>
      <c r="F14" s="57"/>
      <c r="G14" s="60">
        <f>D14/A8</f>
        <v>243.56458501673785</v>
      </c>
      <c r="H14" s="61"/>
      <c r="I14" s="54"/>
    </row>
    <row r="15" spans="1:16">
      <c r="A15" s="148" t="s">
        <v>376</v>
      </c>
      <c r="B15" s="54"/>
      <c r="C15" s="54"/>
      <c r="D15" s="60">
        <f>(D14-29987)+32721</f>
        <v>213734</v>
      </c>
      <c r="E15" s="61"/>
      <c r="F15" s="61"/>
      <c r="G15" s="149">
        <f>D15/A8</f>
        <v>246.72053561122016</v>
      </c>
      <c r="H15" s="150"/>
      <c r="I15" s="74">
        <f>G15/12</f>
        <v>20.560044634268348</v>
      </c>
    </row>
    <row r="16" spans="1:16">
      <c r="A16" s="54"/>
      <c r="B16" s="54"/>
      <c r="C16" s="54"/>
      <c r="D16" s="60"/>
      <c r="E16" s="61"/>
      <c r="F16" s="61"/>
      <c r="G16" s="88"/>
      <c r="H16" s="88"/>
      <c r="I16" s="74"/>
    </row>
    <row r="17" spans="1:9">
      <c r="A17" s="62"/>
      <c r="B17" s="62"/>
      <c r="C17" s="62"/>
      <c r="D17" s="62"/>
      <c r="E17" s="62"/>
      <c r="F17" s="62"/>
      <c r="G17" s="62"/>
      <c r="H17" s="62"/>
      <c r="I17" s="62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B24" s="62"/>
      <c r="C24" s="62"/>
      <c r="D24" s="62"/>
      <c r="E24" s="62"/>
      <c r="F24" s="62"/>
      <c r="G24" s="62"/>
      <c r="H24" s="62"/>
      <c r="I24" s="62"/>
    </row>
  </sheetData>
  <mergeCells count="23"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8.85546875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0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379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380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4716.1499999999996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8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202</v>
      </c>
      <c r="B11" s="54" t="s">
        <v>13</v>
      </c>
      <c r="C11" s="54">
        <v>250</v>
      </c>
      <c r="D11" s="55">
        <v>150000</v>
      </c>
      <c r="E11" s="56"/>
      <c r="F11" s="57"/>
      <c r="G11" s="55">
        <f>D11/A8</f>
        <v>31.805604147450783</v>
      </c>
      <c r="H11" s="57"/>
    </row>
    <row r="12" spans="1:15">
      <c r="A12" s="54" t="s">
        <v>168</v>
      </c>
      <c r="B12" s="54" t="s">
        <v>13</v>
      </c>
      <c r="C12" s="54">
        <v>162</v>
      </c>
      <c r="D12" s="66">
        <v>200000</v>
      </c>
      <c r="E12" s="67"/>
      <c r="F12" s="68"/>
      <c r="G12" s="58">
        <f>D12/A8</f>
        <v>42.407472196601042</v>
      </c>
      <c r="H12" s="59"/>
    </row>
    <row r="13" spans="1:15">
      <c r="A13" s="54" t="s">
        <v>381</v>
      </c>
      <c r="B13" s="54" t="s">
        <v>13</v>
      </c>
      <c r="C13" s="54">
        <v>72</v>
      </c>
      <c r="D13" s="66">
        <v>300000</v>
      </c>
      <c r="E13" s="67"/>
      <c r="F13" s="68"/>
      <c r="G13" s="58">
        <f>D13/A8</f>
        <v>63.611208294901566</v>
      </c>
      <c r="H13" s="59"/>
    </row>
    <row r="14" spans="1:15">
      <c r="A14" s="54" t="s">
        <v>382</v>
      </c>
      <c r="B14" s="54" t="s">
        <v>11</v>
      </c>
      <c r="C14" s="54">
        <v>6</v>
      </c>
      <c r="D14" s="66">
        <v>360000</v>
      </c>
      <c r="E14" s="67"/>
      <c r="F14" s="68"/>
      <c r="G14" s="58">
        <f>D14/A8</f>
        <v>76.333449953881882</v>
      </c>
      <c r="H14" s="59"/>
    </row>
    <row r="15" spans="1:15" ht="30">
      <c r="A15" s="53" t="s">
        <v>16</v>
      </c>
      <c r="B15" s="54" t="s">
        <v>11</v>
      </c>
      <c r="C15" s="54">
        <v>1</v>
      </c>
      <c r="D15" s="69"/>
      <c r="E15" s="70">
        <v>200000</v>
      </c>
      <c r="F15" s="71"/>
      <c r="G15" s="72"/>
      <c r="H15" s="73">
        <v>42.4</v>
      </c>
    </row>
    <row r="16" spans="1:15" ht="30">
      <c r="A16" s="53" t="s">
        <v>383</v>
      </c>
      <c r="B16" s="54" t="s">
        <v>11</v>
      </c>
      <c r="C16" s="54">
        <v>100</v>
      </c>
      <c r="D16" s="69">
        <v>90000</v>
      </c>
      <c r="E16" s="70"/>
      <c r="F16" s="71"/>
      <c r="G16" s="72">
        <v>19.079999999999998</v>
      </c>
      <c r="H16" s="73"/>
    </row>
    <row r="17" spans="1:8">
      <c r="A17" s="53" t="s">
        <v>362</v>
      </c>
      <c r="B17" s="54" t="s">
        <v>77</v>
      </c>
      <c r="C17" s="54">
        <v>120</v>
      </c>
      <c r="D17" s="69"/>
      <c r="E17" s="70">
        <v>90000</v>
      </c>
      <c r="F17" s="71"/>
      <c r="G17" s="72">
        <v>19.079999999999998</v>
      </c>
      <c r="H17" s="73"/>
    </row>
    <row r="18" spans="1:8">
      <c r="A18" s="53" t="s">
        <v>104</v>
      </c>
      <c r="B18" s="54" t="s">
        <v>13</v>
      </c>
      <c r="C18" s="54">
        <v>360</v>
      </c>
      <c r="D18" s="69">
        <v>360000</v>
      </c>
      <c r="E18" s="70"/>
      <c r="F18" s="71"/>
      <c r="G18" s="72">
        <v>76.33</v>
      </c>
      <c r="H18" s="73"/>
    </row>
    <row r="19" spans="1:8" ht="30">
      <c r="A19" s="53" t="s">
        <v>384</v>
      </c>
      <c r="B19" s="54" t="s">
        <v>11</v>
      </c>
      <c r="C19" s="54">
        <v>20</v>
      </c>
      <c r="D19" s="69">
        <v>60000</v>
      </c>
      <c r="E19" s="70"/>
      <c r="F19" s="71"/>
      <c r="G19" s="72"/>
      <c r="H19" s="73">
        <v>12.72</v>
      </c>
    </row>
    <row r="20" spans="1:8" ht="75">
      <c r="A20" s="53" t="s">
        <v>17</v>
      </c>
      <c r="B20" s="54" t="s">
        <v>18</v>
      </c>
      <c r="C20" s="54">
        <v>100</v>
      </c>
      <c r="D20" s="55">
        <v>150000</v>
      </c>
      <c r="E20" s="67"/>
      <c r="F20" s="68"/>
      <c r="G20" s="58">
        <f>D20/A8</f>
        <v>31.805604147450783</v>
      </c>
      <c r="H20" s="59"/>
    </row>
    <row r="21" spans="1:8">
      <c r="A21" s="54" t="s">
        <v>19</v>
      </c>
      <c r="B21" s="54"/>
      <c r="C21" s="54"/>
      <c r="D21" s="60">
        <f>SUM(D11:F20)</f>
        <v>1960000</v>
      </c>
      <c r="E21" s="61"/>
      <c r="F21" s="61"/>
      <c r="G21" s="60">
        <f>SUM(G11:H20)</f>
        <v>415.57333874028603</v>
      </c>
      <c r="H21" s="61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/>
      <c r="B24" s="62"/>
      <c r="C24" s="62"/>
      <c r="D24" s="62"/>
      <c r="E24" s="62"/>
      <c r="F24" s="62"/>
      <c r="G24" s="62"/>
      <c r="H24" s="62"/>
    </row>
    <row r="25" spans="1:8">
      <c r="A25" s="62" t="s">
        <v>20</v>
      </c>
      <c r="B25" s="62"/>
      <c r="C25" s="62" t="s">
        <v>21</v>
      </c>
      <c r="D25" s="62"/>
      <c r="E25" s="62"/>
      <c r="F25" s="62"/>
      <c r="G25" s="62"/>
      <c r="H25" s="62"/>
    </row>
    <row r="26" spans="1:8">
      <c r="A26" s="62"/>
      <c r="B26" s="62"/>
      <c r="C26" s="62"/>
      <c r="D26" s="62"/>
      <c r="E26" s="62"/>
      <c r="F26" s="62"/>
      <c r="G26" s="62"/>
      <c r="H26" s="62"/>
    </row>
    <row r="27" spans="1:8">
      <c r="A27" s="62"/>
      <c r="B27" s="62"/>
      <c r="C27" s="62"/>
      <c r="D27" s="62"/>
      <c r="E27" s="62"/>
      <c r="F27" s="62"/>
      <c r="G27" s="62"/>
      <c r="H27" s="62"/>
    </row>
    <row r="28" spans="1:8">
      <c r="A28" s="62"/>
      <c r="B28" s="62"/>
      <c r="C28" s="62"/>
      <c r="D28" s="62"/>
      <c r="E28" s="62"/>
      <c r="F28" s="62"/>
      <c r="G28" s="62"/>
      <c r="H28" s="62"/>
    </row>
    <row r="29" spans="1:8">
      <c r="A29" s="62"/>
      <c r="B29" s="62"/>
      <c r="C29" s="62"/>
      <c r="D29" s="62"/>
      <c r="E29" s="62"/>
      <c r="F29" s="62"/>
      <c r="G29" s="62"/>
      <c r="H29" s="62"/>
    </row>
  </sheetData>
  <mergeCells count="22">
    <mergeCell ref="D14:F14"/>
    <mergeCell ref="G14:H14"/>
    <mergeCell ref="D20:F20"/>
    <mergeCell ref="G20:H20"/>
    <mergeCell ref="D21:F21"/>
    <mergeCell ref="G21:H21"/>
    <mergeCell ref="D11:F11"/>
    <mergeCell ref="G11:H11"/>
    <mergeCell ref="D12:F12"/>
    <mergeCell ref="G12:H12"/>
    <mergeCell ref="D13:F13"/>
    <mergeCell ref="G13:H13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8"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2.7109375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22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52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3396.8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53</v>
      </c>
      <c r="B11" s="54" t="s">
        <v>11</v>
      </c>
      <c r="C11" s="54">
        <v>2</v>
      </c>
      <c r="D11" s="66">
        <v>100000</v>
      </c>
      <c r="E11" s="67"/>
      <c r="F11" s="68"/>
      <c r="G11" s="58">
        <f>D11/A8</f>
        <v>29.439472444653791</v>
      </c>
      <c r="H11" s="59"/>
    </row>
    <row r="12" spans="1:15">
      <c r="A12" s="54" t="s">
        <v>54</v>
      </c>
      <c r="B12" s="54"/>
      <c r="C12" s="54"/>
      <c r="D12" s="66">
        <v>2100</v>
      </c>
      <c r="E12" s="67"/>
      <c r="F12" s="68"/>
      <c r="G12" s="58">
        <f>D12/A8</f>
        <v>0.61822892133772955</v>
      </c>
      <c r="H12" s="59"/>
    </row>
    <row r="13" spans="1:15">
      <c r="A13" s="54" t="s">
        <v>55</v>
      </c>
      <c r="B13" s="54" t="s">
        <v>13</v>
      </c>
      <c r="C13" s="54">
        <v>30</v>
      </c>
      <c r="D13" s="69">
        <v>15000</v>
      </c>
      <c r="E13" s="70"/>
      <c r="F13" s="71"/>
      <c r="G13" s="72"/>
      <c r="H13" s="73">
        <v>4.42</v>
      </c>
    </row>
    <row r="14" spans="1:15" ht="30">
      <c r="A14" s="53" t="s">
        <v>56</v>
      </c>
      <c r="B14" s="54" t="s">
        <v>11</v>
      </c>
      <c r="C14" s="54">
        <v>4</v>
      </c>
      <c r="D14" s="69"/>
      <c r="E14" s="70">
        <v>8000</v>
      </c>
      <c r="F14" s="71"/>
      <c r="G14" s="72"/>
      <c r="H14" s="73">
        <v>2.36</v>
      </c>
    </row>
    <row r="15" spans="1:15" ht="30">
      <c r="A15" s="53" t="s">
        <v>57</v>
      </c>
      <c r="B15" s="54" t="s">
        <v>11</v>
      </c>
      <c r="C15" s="54">
        <v>1</v>
      </c>
      <c r="D15" s="69"/>
      <c r="E15" s="70">
        <v>60000</v>
      </c>
      <c r="F15" s="71"/>
      <c r="G15" s="72"/>
      <c r="H15" s="73">
        <v>17.66</v>
      </c>
    </row>
    <row r="16" spans="1:15">
      <c r="A16" s="54" t="s">
        <v>58</v>
      </c>
      <c r="B16" s="54" t="s">
        <v>11</v>
      </c>
      <c r="C16" s="54">
        <v>4</v>
      </c>
      <c r="D16" s="69"/>
      <c r="E16" s="70">
        <v>20000</v>
      </c>
      <c r="F16" s="71"/>
      <c r="G16" s="72"/>
      <c r="H16" s="73">
        <v>5.89</v>
      </c>
    </row>
    <row r="17" spans="1:8">
      <c r="A17" s="54" t="s">
        <v>59</v>
      </c>
      <c r="B17" s="54" t="s">
        <v>11</v>
      </c>
      <c r="C17" s="54">
        <v>8</v>
      </c>
      <c r="D17" s="66">
        <v>28000</v>
      </c>
      <c r="E17" s="67"/>
      <c r="F17" s="68"/>
      <c r="G17" s="58">
        <f>D17/A8</f>
        <v>8.2430522845030616</v>
      </c>
      <c r="H17" s="59"/>
    </row>
    <row r="18" spans="1:8">
      <c r="A18" s="54" t="s">
        <v>30</v>
      </c>
      <c r="B18" s="54"/>
      <c r="C18" s="54"/>
      <c r="D18" s="55">
        <v>173100</v>
      </c>
      <c r="E18" s="67"/>
      <c r="F18" s="68"/>
      <c r="G18" s="58">
        <f>D18/A8</f>
        <v>50.959726801695709</v>
      </c>
      <c r="H18" s="59"/>
    </row>
    <row r="19" spans="1:8">
      <c r="A19" s="62"/>
      <c r="B19" s="62"/>
      <c r="C19" s="62"/>
      <c r="D19" s="62"/>
      <c r="E19" s="62"/>
      <c r="F19" s="62"/>
      <c r="G19" s="62"/>
      <c r="H19" s="62"/>
    </row>
    <row r="20" spans="1:8">
      <c r="A20" s="62"/>
      <c r="B20" s="62"/>
      <c r="C20" s="62"/>
      <c r="D20" s="62"/>
      <c r="E20" s="62"/>
      <c r="F20" s="62"/>
      <c r="G20" s="62"/>
      <c r="H20" s="62"/>
    </row>
    <row r="21" spans="1:8">
      <c r="A21" s="62"/>
      <c r="B21" s="62"/>
      <c r="C21" s="62"/>
      <c r="D21" s="62"/>
      <c r="E21" s="62"/>
      <c r="F21" s="62"/>
      <c r="G21" s="62"/>
      <c r="H21" s="62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A23" s="62"/>
      <c r="B23" s="62"/>
      <c r="C23" s="62"/>
      <c r="D23" s="62"/>
      <c r="E23" s="62"/>
      <c r="F23" s="62"/>
      <c r="G23" s="62"/>
      <c r="H23" s="62"/>
    </row>
    <row r="24" spans="1:8">
      <c r="A24" s="62" t="s">
        <v>60</v>
      </c>
      <c r="B24" s="62"/>
      <c r="C24" s="62"/>
      <c r="D24" s="62"/>
      <c r="E24" s="62"/>
      <c r="F24" s="62"/>
      <c r="G24" s="62"/>
      <c r="H24" s="62"/>
    </row>
    <row r="25" spans="1:8">
      <c r="A25" s="62"/>
      <c r="B25" s="62"/>
      <c r="C25" s="62"/>
      <c r="D25" s="62"/>
      <c r="E25" s="62"/>
      <c r="F25" s="62"/>
      <c r="G25" s="62"/>
      <c r="H25" s="62"/>
    </row>
    <row r="26" spans="1:8">
      <c r="A26" s="62"/>
    </row>
  </sheetData>
  <mergeCells count="18">
    <mergeCell ref="D18:F18"/>
    <mergeCell ref="G18:H18"/>
    <mergeCell ref="D11:F11"/>
    <mergeCell ref="G11:H11"/>
    <mergeCell ref="D12:F12"/>
    <mergeCell ref="G12:H12"/>
    <mergeCell ref="D17:F17"/>
    <mergeCell ref="G17:H17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6" max="6" width="0.42578125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0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61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62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3442.9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63</v>
      </c>
      <c r="B11" s="54" t="s">
        <v>11</v>
      </c>
      <c r="C11" s="54">
        <v>32</v>
      </c>
      <c r="D11" s="66">
        <v>320000</v>
      </c>
      <c r="E11" s="67"/>
      <c r="F11" s="68"/>
      <c r="G11" s="58">
        <f>D11/A8</f>
        <v>92.944901100816168</v>
      </c>
      <c r="H11" s="59"/>
      <c r="I11" s="54"/>
    </row>
    <row r="12" spans="1:16">
      <c r="A12" s="54" t="s">
        <v>64</v>
      </c>
      <c r="B12" s="54" t="s">
        <v>11</v>
      </c>
      <c r="C12" s="54">
        <v>4</v>
      </c>
      <c r="D12" s="66">
        <v>80000</v>
      </c>
      <c r="E12" s="67"/>
      <c r="F12" s="68"/>
      <c r="G12" s="58">
        <f>D12/A8</f>
        <v>23.236225275204042</v>
      </c>
      <c r="H12" s="59"/>
      <c r="I12" s="54"/>
    </row>
    <row r="13" spans="1:16">
      <c r="A13" s="54" t="s">
        <v>65</v>
      </c>
      <c r="B13" s="54" t="s">
        <v>11</v>
      </c>
      <c r="C13" s="54">
        <v>1</v>
      </c>
      <c r="D13" s="66">
        <v>75000</v>
      </c>
      <c r="E13" s="67"/>
      <c r="F13" s="68"/>
      <c r="G13" s="58">
        <v>21.78</v>
      </c>
      <c r="H13" s="59"/>
      <c r="I13" s="54"/>
    </row>
    <row r="14" spans="1:16" ht="30">
      <c r="A14" s="53" t="s">
        <v>66</v>
      </c>
      <c r="B14" s="54" t="s">
        <v>11</v>
      </c>
      <c r="C14" s="54">
        <v>1</v>
      </c>
      <c r="D14" s="69"/>
      <c r="E14" s="70">
        <v>60000</v>
      </c>
      <c r="F14" s="71"/>
      <c r="G14" s="72"/>
      <c r="H14" s="73">
        <v>17.43</v>
      </c>
      <c r="I14" s="54"/>
    </row>
    <row r="15" spans="1:16" ht="30">
      <c r="A15" s="53" t="s">
        <v>67</v>
      </c>
      <c r="B15" s="54" t="s">
        <v>11</v>
      </c>
      <c r="C15" s="54">
        <v>1</v>
      </c>
      <c r="D15" s="66">
        <v>170000</v>
      </c>
      <c r="E15" s="67"/>
      <c r="F15" s="68"/>
      <c r="G15" s="58">
        <f>D15/A8</f>
        <v>49.37697870980859</v>
      </c>
      <c r="H15" s="59"/>
      <c r="I15" s="54"/>
    </row>
    <row r="16" spans="1:16">
      <c r="A16" s="53" t="s">
        <v>68</v>
      </c>
      <c r="B16" s="54" t="s">
        <v>13</v>
      </c>
      <c r="C16" s="54">
        <v>20</v>
      </c>
      <c r="D16" s="69">
        <v>21000</v>
      </c>
      <c r="E16" s="70"/>
      <c r="F16" s="71"/>
      <c r="G16" s="72"/>
      <c r="H16" s="73">
        <v>6.1</v>
      </c>
      <c r="I16" s="54"/>
    </row>
    <row r="17" spans="1:9">
      <c r="A17" s="54" t="s">
        <v>69</v>
      </c>
      <c r="B17" s="54"/>
      <c r="C17" s="54"/>
      <c r="D17" s="66">
        <v>170000</v>
      </c>
      <c r="E17" s="67"/>
      <c r="F17" s="68"/>
      <c r="G17" s="58">
        <f>D17/A8</f>
        <v>49.37697870980859</v>
      </c>
      <c r="H17" s="59"/>
      <c r="I17" s="54"/>
    </row>
    <row r="18" spans="1:9">
      <c r="A18" s="54" t="s">
        <v>30</v>
      </c>
      <c r="B18" s="54"/>
      <c r="C18" s="54"/>
      <c r="D18" s="55">
        <v>896000</v>
      </c>
      <c r="E18" s="67"/>
      <c r="F18" s="68"/>
      <c r="G18" s="58">
        <f>D18/A8</f>
        <v>260.24572308228528</v>
      </c>
      <c r="H18" s="59"/>
      <c r="I18" s="74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  <row r="26" spans="1:9">
      <c r="A26" s="62" t="s">
        <v>70</v>
      </c>
      <c r="B26" s="62"/>
      <c r="C26" s="62"/>
      <c r="D26" s="62"/>
      <c r="E26" s="62"/>
      <c r="F26" s="62"/>
      <c r="G26" s="62"/>
      <c r="H26" s="62"/>
      <c r="I26" s="62"/>
    </row>
    <row r="27" spans="1:9">
      <c r="A27" s="62"/>
      <c r="B27" s="62"/>
      <c r="C27" s="62"/>
      <c r="D27" s="62"/>
      <c r="E27" s="62"/>
      <c r="F27" s="62"/>
      <c r="G27" s="62"/>
      <c r="H27" s="62"/>
      <c r="I27" s="62"/>
    </row>
    <row r="28" spans="1:9">
      <c r="A28" s="62"/>
      <c r="B28" s="62"/>
      <c r="C28" s="62"/>
      <c r="D28" s="62"/>
      <c r="E28" s="62"/>
      <c r="F28" s="62"/>
      <c r="G28" s="62"/>
      <c r="H28" s="62"/>
      <c r="I28" s="62"/>
    </row>
    <row r="29" spans="1:9">
      <c r="A29" s="62"/>
      <c r="B29" s="62"/>
      <c r="C29" s="62"/>
      <c r="D29" s="62"/>
      <c r="E29" s="62"/>
      <c r="F29" s="62"/>
      <c r="G29" s="62"/>
      <c r="H29" s="62"/>
      <c r="I29" s="62"/>
    </row>
    <row r="30" spans="1:9">
      <c r="A30" s="62"/>
    </row>
  </sheetData>
  <mergeCells count="23">
    <mergeCell ref="D15:F15"/>
    <mergeCell ref="G15:H15"/>
    <mergeCell ref="D17:F17"/>
    <mergeCell ref="G17:H17"/>
    <mergeCell ref="D18:F18"/>
    <mergeCell ref="G18:H18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topLeftCell="A10" workbookViewId="0">
      <selection activeCell="G21" sqref="G21"/>
    </sheetView>
  </sheetViews>
  <sheetFormatPr defaultRowHeight="15"/>
  <cols>
    <col min="1" max="1" width="46.42578125" customWidth="1"/>
    <col min="3" max="3" width="15.5703125" customWidth="1"/>
    <col min="6" max="6" width="0.140625" customWidth="1"/>
    <col min="7" max="7" width="9.5703125" customWidth="1"/>
    <col min="9" max="9" width="14.85546875" customWidth="1"/>
  </cols>
  <sheetData>
    <row r="1" spans="1:16">
      <c r="A1" s="31"/>
      <c r="B1" s="31"/>
      <c r="C1" s="31"/>
      <c r="D1" s="31"/>
      <c r="E1" s="31"/>
      <c r="F1" s="32" t="s">
        <v>0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1"/>
      <c r="O2" s="31"/>
      <c r="P2" s="31"/>
    </row>
    <row r="3" spans="1:16" ht="18.75">
      <c r="A3" s="34" t="s">
        <v>71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72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3435.9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4" t="s">
        <v>28</v>
      </c>
      <c r="B11" s="54" t="s">
        <v>27</v>
      </c>
      <c r="C11" s="54">
        <v>40</v>
      </c>
      <c r="D11" s="66">
        <v>10200</v>
      </c>
      <c r="E11" s="67"/>
      <c r="F11" s="68"/>
      <c r="G11" s="58">
        <f>D11/A8</f>
        <v>2.9686545010041034</v>
      </c>
      <c r="H11" s="59"/>
      <c r="I11" s="54"/>
    </row>
    <row r="12" spans="1:16">
      <c r="A12" s="54" t="s">
        <v>73</v>
      </c>
      <c r="B12" s="54" t="s">
        <v>27</v>
      </c>
      <c r="C12" s="54">
        <v>5</v>
      </c>
      <c r="D12" s="66">
        <v>2000</v>
      </c>
      <c r="E12" s="67"/>
      <c r="F12" s="68"/>
      <c r="G12" s="58">
        <f>D12/A8</f>
        <v>0.58208911784394191</v>
      </c>
      <c r="H12" s="59"/>
      <c r="I12" s="54"/>
    </row>
    <row r="13" spans="1:16">
      <c r="A13" s="54" t="s">
        <v>74</v>
      </c>
      <c r="B13" s="54" t="s">
        <v>75</v>
      </c>
      <c r="C13" s="54">
        <v>200</v>
      </c>
      <c r="D13" s="69"/>
      <c r="E13" s="70">
        <v>20000</v>
      </c>
      <c r="F13" s="71"/>
      <c r="G13" s="72">
        <v>5.79</v>
      </c>
      <c r="H13" s="73"/>
      <c r="I13" s="54"/>
    </row>
    <row r="14" spans="1:16">
      <c r="A14" s="54" t="s">
        <v>76</v>
      </c>
      <c r="B14" s="54" t="s">
        <v>77</v>
      </c>
      <c r="C14" s="54">
        <v>70</v>
      </c>
      <c r="D14" s="66">
        <v>120000</v>
      </c>
      <c r="E14" s="67"/>
      <c r="F14" s="68"/>
      <c r="G14" s="58">
        <f>D14/A8</f>
        <v>34.925347070636512</v>
      </c>
      <c r="H14" s="59"/>
      <c r="I14" s="54"/>
    </row>
    <row r="15" spans="1:16">
      <c r="A15" s="54" t="s">
        <v>30</v>
      </c>
      <c r="B15" s="54"/>
      <c r="C15" s="54"/>
      <c r="D15" s="55">
        <v>152200</v>
      </c>
      <c r="E15" s="67"/>
      <c r="F15" s="68"/>
      <c r="G15" s="58">
        <f>D15/A8</f>
        <v>44.296981867923975</v>
      </c>
      <c r="H15" s="59"/>
      <c r="I15" s="74"/>
    </row>
    <row r="16" spans="1:16">
      <c r="A16" s="62"/>
      <c r="B16" s="62"/>
      <c r="C16" s="62"/>
      <c r="D16" s="62"/>
      <c r="E16" s="62"/>
      <c r="F16" s="62"/>
      <c r="G16" s="62"/>
      <c r="H16" s="62"/>
      <c r="I16" s="62"/>
    </row>
    <row r="17" spans="1:9">
      <c r="A17" s="62"/>
      <c r="B17" s="62"/>
      <c r="C17" s="62"/>
      <c r="D17" s="62"/>
      <c r="E17" s="62"/>
      <c r="F17" s="62"/>
      <c r="G17" s="62"/>
      <c r="H17" s="62"/>
      <c r="I17" s="62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 t="s">
        <v>78</v>
      </c>
      <c r="B21" s="62"/>
      <c r="C21" s="62"/>
      <c r="D21" s="62"/>
      <c r="E21" s="62"/>
      <c r="F21" s="62"/>
      <c r="G21" s="62"/>
      <c r="H21" s="62"/>
      <c r="I21" s="62"/>
    </row>
    <row r="22" spans="1:9">
      <c r="A22" s="62"/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</row>
  </sheetData>
  <mergeCells count="19">
    <mergeCell ref="D15:F15"/>
    <mergeCell ref="G15:H15"/>
    <mergeCell ref="I9:I10"/>
    <mergeCell ref="D11:F11"/>
    <mergeCell ref="G11:H11"/>
    <mergeCell ref="D12:F12"/>
    <mergeCell ref="G12:H12"/>
    <mergeCell ref="D14:F14"/>
    <mergeCell ref="G14:H14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" customWidth="1"/>
    <col min="6" max="6" width="9.140625" hidden="1" customWidth="1"/>
    <col min="7" max="7" width="9.5703125" customWidth="1"/>
  </cols>
  <sheetData>
    <row r="1" spans="1:15">
      <c r="A1" s="31"/>
      <c r="B1" s="31"/>
      <c r="C1" s="31"/>
      <c r="D1" s="31"/>
      <c r="E1" s="31"/>
      <c r="F1" s="32" t="s">
        <v>79</v>
      </c>
      <c r="G1" s="32"/>
      <c r="H1" s="32"/>
      <c r="I1" s="31"/>
      <c r="J1" s="31"/>
      <c r="K1" s="31"/>
      <c r="L1" s="31"/>
      <c r="M1" s="31"/>
      <c r="N1" s="31"/>
      <c r="O1" s="3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31"/>
      <c r="N2" s="31"/>
      <c r="O2" s="31"/>
    </row>
    <row r="3" spans="1:15" ht="18.75">
      <c r="A3" s="34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1"/>
      <c r="N3" s="31"/>
      <c r="O3" s="31"/>
    </row>
    <row r="4" spans="1:15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1"/>
      <c r="N4" s="31"/>
      <c r="O4" s="31"/>
    </row>
    <row r="5" spans="1:15" ht="18.75">
      <c r="A5" s="34" t="s">
        <v>81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1"/>
      <c r="N5" s="31"/>
      <c r="O5" s="31"/>
    </row>
    <row r="6" spans="1: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8" spans="1:15">
      <c r="A8">
        <v>4097.5</v>
      </c>
    </row>
    <row r="9" spans="1:15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</row>
    <row r="10" spans="1:15">
      <c r="A10" s="39"/>
      <c r="B10" s="36"/>
      <c r="C10" s="37"/>
      <c r="D10" s="38"/>
      <c r="E10" s="38"/>
      <c r="F10" s="38"/>
      <c r="G10" s="38"/>
      <c r="H10" s="38"/>
    </row>
    <row r="11" spans="1:15">
      <c r="A11" s="54" t="s">
        <v>29</v>
      </c>
      <c r="B11" s="54" t="s">
        <v>13</v>
      </c>
      <c r="C11" s="54">
        <v>150</v>
      </c>
      <c r="D11" s="66">
        <v>250000</v>
      </c>
      <c r="E11" s="67"/>
      <c r="F11" s="68"/>
      <c r="G11" s="58">
        <f>D11/A8</f>
        <v>61.012812690665037</v>
      </c>
      <c r="H11" s="59"/>
    </row>
    <row r="12" spans="1:15">
      <c r="A12" s="54" t="s">
        <v>82</v>
      </c>
      <c r="B12" s="54" t="s">
        <v>11</v>
      </c>
      <c r="C12" s="54">
        <v>2</v>
      </c>
      <c r="D12" s="66">
        <v>540000</v>
      </c>
      <c r="E12" s="67"/>
      <c r="F12" s="68"/>
      <c r="G12" s="58">
        <f>D12/A8</f>
        <v>131.78767541183649</v>
      </c>
      <c r="H12" s="59"/>
    </row>
    <row r="13" spans="1:15" ht="30">
      <c r="A13" s="53" t="s">
        <v>66</v>
      </c>
      <c r="B13" s="54" t="s">
        <v>11</v>
      </c>
      <c r="C13" s="54">
        <v>1</v>
      </c>
      <c r="D13" s="69"/>
      <c r="E13" s="70">
        <v>60000</v>
      </c>
      <c r="F13" s="71"/>
      <c r="G13" s="72"/>
      <c r="H13" s="73">
        <v>14.64</v>
      </c>
    </row>
    <row r="14" spans="1:15">
      <c r="A14" s="54" t="s">
        <v>83</v>
      </c>
      <c r="B14" s="54" t="s">
        <v>84</v>
      </c>
      <c r="C14" s="54">
        <v>8</v>
      </c>
      <c r="D14" s="66">
        <v>360000</v>
      </c>
      <c r="E14" s="67"/>
      <c r="F14" s="68"/>
      <c r="G14" s="58">
        <f>D14/A8</f>
        <v>87.858450274557654</v>
      </c>
      <c r="H14" s="59"/>
    </row>
    <row r="15" spans="1:15">
      <c r="A15" s="54" t="s">
        <v>30</v>
      </c>
      <c r="B15" s="54"/>
      <c r="C15" s="54"/>
      <c r="D15" s="66">
        <v>1210000</v>
      </c>
      <c r="E15" s="67"/>
      <c r="F15" s="68"/>
      <c r="G15" s="58">
        <v>295.3</v>
      </c>
      <c r="H15" s="59"/>
    </row>
    <row r="16" spans="1:15">
      <c r="A16" s="62"/>
      <c r="B16" s="62"/>
      <c r="C16" s="62"/>
      <c r="D16" s="62"/>
      <c r="E16" s="62"/>
      <c r="F16" s="62"/>
      <c r="G16" s="62"/>
      <c r="H16" s="62"/>
    </row>
    <row r="17" spans="1:8">
      <c r="A17" s="62"/>
      <c r="B17" s="62"/>
      <c r="C17" s="62"/>
      <c r="D17" s="62"/>
      <c r="E17" s="62"/>
      <c r="F17" s="62"/>
      <c r="G17" s="62"/>
      <c r="H17" s="62"/>
    </row>
    <row r="18" spans="1:8">
      <c r="A18" s="62"/>
      <c r="B18" s="62"/>
      <c r="C18" s="62"/>
      <c r="D18" s="62"/>
      <c r="E18" s="62"/>
      <c r="F18" s="62"/>
      <c r="G18" s="62"/>
      <c r="H18" s="62"/>
    </row>
    <row r="19" spans="1:8">
      <c r="A19" s="62"/>
      <c r="B19" s="62"/>
      <c r="C19" s="62"/>
      <c r="D19" s="62"/>
      <c r="E19" s="62"/>
      <c r="F19" s="62"/>
      <c r="G19" s="62"/>
      <c r="H19" s="62"/>
    </row>
    <row r="20" spans="1:8">
      <c r="A20" s="62"/>
      <c r="B20" s="62"/>
      <c r="C20" s="62"/>
      <c r="D20" s="62"/>
      <c r="E20" s="62"/>
      <c r="F20" s="62"/>
      <c r="G20" s="62"/>
      <c r="H20" s="62"/>
    </row>
    <row r="21" spans="1:8">
      <c r="A21" s="62" t="s">
        <v>85</v>
      </c>
      <c r="B21" s="62"/>
      <c r="C21" s="62"/>
      <c r="D21" s="62"/>
      <c r="E21" s="62"/>
      <c r="F21" s="62"/>
      <c r="G21" s="62"/>
      <c r="H21" s="62"/>
    </row>
    <row r="22" spans="1:8">
      <c r="A22" s="62"/>
      <c r="B22" s="62"/>
      <c r="C22" s="62"/>
      <c r="D22" s="62"/>
      <c r="E22" s="62"/>
      <c r="F22" s="62"/>
      <c r="G22" s="62"/>
      <c r="H22" s="62"/>
    </row>
    <row r="23" spans="1:8">
      <c r="B23" s="62"/>
      <c r="C23" s="62"/>
      <c r="D23" s="62"/>
      <c r="E23" s="62"/>
      <c r="F23" s="62"/>
      <c r="G23" s="62"/>
      <c r="H23" s="62"/>
    </row>
  </sheetData>
  <mergeCells count="18">
    <mergeCell ref="D15:F15"/>
    <mergeCell ref="G15:H15"/>
    <mergeCell ref="D11:F11"/>
    <mergeCell ref="G11:H11"/>
    <mergeCell ref="D12:F12"/>
    <mergeCell ref="G12:H12"/>
    <mergeCell ref="D14:F14"/>
    <mergeCell ref="G14:H14"/>
    <mergeCell ref="F1:H1"/>
    <mergeCell ref="A2:L2"/>
    <mergeCell ref="A3:L3"/>
    <mergeCell ref="A4:L4"/>
    <mergeCell ref="A5:L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topLeftCell="A4" workbookViewId="0">
      <selection sqref="A1:XFD1048576"/>
    </sheetView>
  </sheetViews>
  <sheetFormatPr defaultRowHeight="15"/>
  <cols>
    <col min="1" max="1" width="46.42578125" customWidth="1"/>
    <col min="3" max="3" width="15.5703125" customWidth="1"/>
    <col min="5" max="5" width="9.140625" customWidth="1"/>
    <col min="6" max="6" width="9.140625" hidden="1" customWidth="1"/>
    <col min="7" max="7" width="9.5703125" customWidth="1"/>
    <col min="9" max="9" width="13.140625" customWidth="1"/>
  </cols>
  <sheetData>
    <row r="1" spans="1:16">
      <c r="A1" s="31"/>
      <c r="B1" s="31"/>
      <c r="C1" s="31"/>
      <c r="D1" s="31"/>
      <c r="E1" s="31"/>
      <c r="F1" s="32" t="s">
        <v>22</v>
      </c>
      <c r="G1" s="32"/>
      <c r="H1" s="32"/>
      <c r="I1" s="32"/>
      <c r="J1" s="31"/>
      <c r="K1" s="31"/>
      <c r="L1" s="31"/>
      <c r="M1" s="31"/>
      <c r="N1" s="31"/>
      <c r="O1" s="31"/>
      <c r="P1" s="31"/>
    </row>
    <row r="2" spans="1:16" ht="18.7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31"/>
      <c r="O2" s="31"/>
      <c r="P2" s="31"/>
    </row>
    <row r="3" spans="1:16" ht="18.75">
      <c r="A3" s="34" t="s">
        <v>86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1"/>
      <c r="O3" s="31"/>
      <c r="P3" s="31"/>
    </row>
    <row r="4" spans="1:16" ht="18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  <c r="O4" s="31"/>
      <c r="P4" s="31"/>
    </row>
    <row r="5" spans="1:16" ht="18.75">
      <c r="A5" s="34" t="s">
        <v>87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1"/>
      <c r="O5" s="31"/>
      <c r="P5" s="31"/>
    </row>
    <row r="6" spans="1:16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8" spans="1:16">
      <c r="A8">
        <v>601.16999999999996</v>
      </c>
    </row>
    <row r="9" spans="1:16" ht="18.75" customHeight="1">
      <c r="A9" s="35" t="s">
        <v>4</v>
      </c>
      <c r="B9" s="36" t="s">
        <v>5</v>
      </c>
      <c r="C9" s="37" t="s">
        <v>6</v>
      </c>
      <c r="D9" s="38" t="s">
        <v>7</v>
      </c>
      <c r="E9" s="38"/>
      <c r="F9" s="38"/>
      <c r="G9" s="38" t="s">
        <v>25</v>
      </c>
      <c r="H9" s="38"/>
      <c r="I9" s="65" t="s">
        <v>9</v>
      </c>
    </row>
    <row r="10" spans="1:16">
      <c r="A10" s="39"/>
      <c r="B10" s="36"/>
      <c r="C10" s="37"/>
      <c r="D10" s="38"/>
      <c r="E10" s="38"/>
      <c r="F10" s="38"/>
      <c r="G10" s="38"/>
      <c r="H10" s="38"/>
      <c r="I10" s="65"/>
    </row>
    <row r="11" spans="1:16">
      <c r="A11" s="53" t="s">
        <v>88</v>
      </c>
      <c r="B11" s="54" t="s">
        <v>11</v>
      </c>
      <c r="C11" s="54">
        <v>6</v>
      </c>
      <c r="D11" s="66">
        <v>6750</v>
      </c>
      <c r="E11" s="67"/>
      <c r="F11" s="68"/>
      <c r="G11" s="58">
        <f>D11/A8</f>
        <v>11.228105194870004</v>
      </c>
      <c r="H11" s="59"/>
      <c r="I11" s="54"/>
    </row>
    <row r="12" spans="1:16">
      <c r="A12" s="53" t="s">
        <v>89</v>
      </c>
      <c r="B12" s="54" t="s">
        <v>11</v>
      </c>
      <c r="C12" s="54">
        <v>30</v>
      </c>
      <c r="D12" s="66">
        <v>15000</v>
      </c>
      <c r="E12" s="67"/>
      <c r="F12" s="68"/>
      <c r="G12" s="58">
        <f>D12/A8</f>
        <v>24.9513448774889</v>
      </c>
      <c r="H12" s="59"/>
      <c r="I12" s="54"/>
    </row>
    <row r="13" spans="1:16">
      <c r="A13" s="53" t="s">
        <v>90</v>
      </c>
      <c r="B13" s="54" t="s">
        <v>11</v>
      </c>
      <c r="C13" s="54">
        <v>8</v>
      </c>
      <c r="D13" s="66">
        <v>9000</v>
      </c>
      <c r="E13" s="67"/>
      <c r="F13" s="68"/>
      <c r="G13" s="58">
        <f>D13/A8</f>
        <v>14.970806926493339</v>
      </c>
      <c r="H13" s="59"/>
      <c r="I13" s="54"/>
    </row>
    <row r="14" spans="1:16">
      <c r="A14" s="53" t="s">
        <v>29</v>
      </c>
      <c r="B14" s="54" t="s">
        <v>27</v>
      </c>
      <c r="C14" s="54">
        <v>45</v>
      </c>
      <c r="D14" s="66">
        <v>18800</v>
      </c>
      <c r="E14" s="67"/>
      <c r="F14" s="68"/>
      <c r="G14" s="58">
        <f>D14/A8</f>
        <v>31.272352246452751</v>
      </c>
      <c r="H14" s="59"/>
      <c r="I14" s="54"/>
    </row>
    <row r="15" spans="1:16">
      <c r="A15" s="53" t="s">
        <v>91</v>
      </c>
      <c r="B15" s="54" t="s">
        <v>27</v>
      </c>
      <c r="C15" s="54">
        <v>6</v>
      </c>
      <c r="D15" s="66">
        <v>3000</v>
      </c>
      <c r="E15" s="67"/>
      <c r="F15" s="68"/>
      <c r="G15" s="58">
        <f>D15/A8</f>
        <v>4.9902689754977798</v>
      </c>
      <c r="H15" s="59"/>
      <c r="I15" s="54"/>
    </row>
    <row r="16" spans="1:16">
      <c r="A16" s="54" t="s">
        <v>92</v>
      </c>
      <c r="B16" s="54" t="s">
        <v>13</v>
      </c>
      <c r="C16" s="54">
        <v>600</v>
      </c>
      <c r="D16" s="66">
        <v>900000</v>
      </c>
      <c r="E16" s="67"/>
      <c r="F16" s="68"/>
      <c r="G16" s="58">
        <f>D16/A8</f>
        <v>1497.080692649334</v>
      </c>
      <c r="H16" s="59"/>
      <c r="I16" s="54"/>
    </row>
    <row r="17" spans="1:9">
      <c r="A17" s="54" t="s">
        <v>30</v>
      </c>
      <c r="B17" s="54"/>
      <c r="C17" s="54"/>
      <c r="D17" s="60">
        <f>D11+D12+D13+D14+D15+D16</f>
        <v>952550</v>
      </c>
      <c r="E17" s="61"/>
      <c r="F17" s="61"/>
      <c r="G17" s="60">
        <f>SUM(G11:H16)</f>
        <v>1584.4935708701369</v>
      </c>
      <c r="H17" s="61"/>
      <c r="I17" s="74"/>
    </row>
    <row r="18" spans="1:9">
      <c r="A18" s="62"/>
      <c r="B18" s="62"/>
      <c r="C18" s="62"/>
      <c r="D18" s="62"/>
      <c r="E18" s="62"/>
      <c r="F18" s="62"/>
      <c r="G18" s="62"/>
      <c r="H18" s="62"/>
      <c r="I18" s="62"/>
    </row>
    <row r="19" spans="1:9">
      <c r="A19" s="62"/>
      <c r="B19" s="62"/>
      <c r="C19" s="62"/>
      <c r="D19" s="62"/>
      <c r="E19" s="62"/>
      <c r="F19" s="62"/>
      <c r="G19" s="62"/>
      <c r="H19" s="62"/>
      <c r="I19" s="62"/>
    </row>
    <row r="20" spans="1:9">
      <c r="A20" s="62"/>
      <c r="B20" s="62"/>
      <c r="C20" s="62"/>
      <c r="D20" s="62"/>
      <c r="E20" s="62"/>
      <c r="F20" s="62"/>
      <c r="G20" s="62"/>
      <c r="H20" s="62"/>
      <c r="I20" s="62"/>
    </row>
    <row r="21" spans="1:9">
      <c r="A21" s="62"/>
      <c r="B21" s="62"/>
      <c r="C21" s="62"/>
      <c r="D21" s="62"/>
      <c r="E21" s="62"/>
      <c r="F21" s="62"/>
      <c r="G21" s="62"/>
      <c r="H21" s="62"/>
      <c r="I21" s="62"/>
    </row>
    <row r="22" spans="1:9">
      <c r="A22" s="62" t="s">
        <v>93</v>
      </c>
      <c r="B22" s="62"/>
      <c r="C22" s="62"/>
      <c r="D22" s="62"/>
      <c r="E22" s="62"/>
      <c r="F22" s="62"/>
      <c r="G22" s="62"/>
      <c r="H22" s="62"/>
      <c r="I22" s="62"/>
    </row>
    <row r="23" spans="1:9">
      <c r="A23" s="62"/>
      <c r="B23" s="62"/>
      <c r="C23" s="62"/>
      <c r="D23" s="62"/>
      <c r="E23" s="62"/>
      <c r="F23" s="62"/>
      <c r="G23" s="62"/>
      <c r="H23" s="62"/>
      <c r="I23" s="62"/>
    </row>
    <row r="24" spans="1:9">
      <c r="A24" s="62"/>
      <c r="B24" s="62"/>
      <c r="C24" s="62"/>
      <c r="D24" s="62"/>
      <c r="E24" s="62"/>
      <c r="F24" s="62"/>
      <c r="G24" s="62"/>
      <c r="H24" s="62"/>
      <c r="I24" s="62"/>
    </row>
    <row r="25" spans="1:9">
      <c r="A25" s="62"/>
      <c r="B25" s="62"/>
      <c r="C25" s="62"/>
      <c r="D25" s="62"/>
      <c r="E25" s="62"/>
      <c r="F25" s="62"/>
      <c r="G25" s="62"/>
      <c r="H25" s="62"/>
      <c r="I25" s="62"/>
    </row>
  </sheetData>
  <mergeCells count="25">
    <mergeCell ref="D17:F17"/>
    <mergeCell ref="G17:H17"/>
    <mergeCell ref="D14:F14"/>
    <mergeCell ref="G14:H14"/>
    <mergeCell ref="D15:F15"/>
    <mergeCell ref="G15:H15"/>
    <mergeCell ref="D16:F16"/>
    <mergeCell ref="G16:H16"/>
    <mergeCell ref="I9:I10"/>
    <mergeCell ref="D11:F11"/>
    <mergeCell ref="G11:H11"/>
    <mergeCell ref="D12:F12"/>
    <mergeCell ref="G12:H12"/>
    <mergeCell ref="D13:F13"/>
    <mergeCell ref="G13:H13"/>
    <mergeCell ref="F1:I1"/>
    <mergeCell ref="A2:M2"/>
    <mergeCell ref="A3:M3"/>
    <mergeCell ref="A4:M4"/>
    <mergeCell ref="A5:M5"/>
    <mergeCell ref="A9:A10"/>
    <mergeCell ref="B9:B10"/>
    <mergeCell ref="C9:C10"/>
    <mergeCell ref="D9:F10"/>
    <mergeCell ref="G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48</vt:i4>
      </vt:variant>
    </vt:vector>
  </HeadingPairs>
  <TitlesOfParts>
    <vt:vector size="48" baseType="lpstr">
      <vt:lpstr>Маяк. 47</vt:lpstr>
      <vt:lpstr>маяк. 43</vt:lpstr>
      <vt:lpstr>маяк.45</vt:lpstr>
      <vt:lpstr>гр.ш. 158</vt:lpstr>
      <vt:lpstr>гр.ш.108</vt:lpstr>
      <vt:lpstr>гр.ш.110</vt:lpstr>
      <vt:lpstr>гр.ш.112</vt:lpstr>
      <vt:lpstr>гр.ш.118</vt:lpstr>
      <vt:lpstr>гр.ш.116а</vt:lpstr>
      <vt:lpstr>гр.ш.120</vt:lpstr>
      <vt:lpstr>гр.ш.122</vt:lpstr>
      <vt:lpstr>гр.ш.114</vt:lpstr>
      <vt:lpstr>гр.ш.132</vt:lpstr>
      <vt:lpstr>гр.ш.134</vt:lpstr>
      <vt:lpstr>гр.ш.150</vt:lpstr>
      <vt:lpstr>гр.ш.152</vt:lpstr>
      <vt:lpstr>гр.ш.154</vt:lpstr>
      <vt:lpstr>гр.ш.128к.1</vt:lpstr>
      <vt:lpstr>гр.ш.130</vt:lpstr>
      <vt:lpstr>взлет.40</vt:lpstr>
      <vt:lpstr>гр.ш.150 к.1</vt:lpstr>
      <vt:lpstr>взлет.44</vt:lpstr>
      <vt:lpstr>кур.1</vt:lpstr>
      <vt:lpstr>гр.ш.116 к.1</vt:lpstr>
      <vt:lpstr>м.жук.9</vt:lpstr>
      <vt:lpstr>плат.15</vt:lpstr>
      <vt:lpstr>плат.17</vt:lpstr>
      <vt:lpstr>проез.18</vt:lpstr>
      <vt:lpstr>приг.29</vt:lpstr>
      <vt:lpstr>клюк.30</vt:lpstr>
      <vt:lpstr>маяк.37</vt:lpstr>
      <vt:lpstr>маяк.39</vt:lpstr>
      <vt:lpstr>чех.1</vt:lpstr>
      <vt:lpstr>гр.62</vt:lpstr>
      <vt:lpstr>гр.ш.116 к.2</vt:lpstr>
      <vt:lpstr>гр.ш.116 к.3</vt:lpstr>
      <vt:lpstr>гр.ш.132к.1</vt:lpstr>
      <vt:lpstr>тур.10</vt:lpstr>
      <vt:lpstr>гр.ш.42.2</vt:lpstr>
      <vt:lpstr>зелен.52</vt:lpstr>
      <vt:lpstr>гр.ш.56</vt:lpstr>
      <vt:lpstr>гр.ш.88</vt:lpstr>
      <vt:lpstr>бар.136</vt:lpstr>
      <vt:lpstr>гр.ш.160</vt:lpstr>
      <vt:lpstr>псих.25</vt:lpstr>
      <vt:lpstr>псих.26</vt:lpstr>
      <vt:lpstr>проез.23</vt:lpstr>
      <vt:lpstr>Лист48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</dc:creator>
  <cp:lastModifiedBy>Арина</cp:lastModifiedBy>
  <dcterms:created xsi:type="dcterms:W3CDTF">2016-03-30T19:00:53Z</dcterms:created>
  <dcterms:modified xsi:type="dcterms:W3CDTF">2016-03-30T19:31:15Z</dcterms:modified>
</cp:coreProperties>
</file>